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hittlesea-my.sharepoint.com/personal/ash_chadha_whittlesea_vic_gov_au/Documents/ProfileData/Desktop/"/>
    </mc:Choice>
  </mc:AlternateContent>
  <xr:revisionPtr revIDLastSave="0" documentId="8_{57B38227-0C19-4D50-BA01-E0E0A705A21B}" xr6:coauthVersionLast="47" xr6:coauthVersionMax="47" xr10:uidLastSave="{00000000-0000-0000-0000-000000000000}"/>
  <bookViews>
    <workbookView xWindow="14415" yWindow="-16320" windowWidth="29040" windowHeight="15720" tabRatio="638" activeTab="1" xr2:uid="{00000000-000D-0000-FFFF-FFFF00000000}"/>
  </bookViews>
  <sheets>
    <sheet name="Q1 Ministerial" sheetId="1" r:id="rId1"/>
    <sheet name="Q1 Summary" sheetId="2" r:id="rId2"/>
  </sheets>
  <definedNames>
    <definedName name="_xlnm.Print_Area" localSheetId="0">'Q1 Ministerial'!$B$1:$M$73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M30" i="1"/>
  <c r="M29" i="1"/>
  <c r="M28" i="1"/>
  <c r="M27" i="1"/>
  <c r="M26" i="1"/>
  <c r="M25" i="1"/>
  <c r="M24" i="1"/>
  <c r="M23" i="1"/>
  <c r="M22" i="1"/>
  <c r="M2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17" i="1"/>
  <c r="M116" i="1"/>
  <c r="M115" i="1"/>
  <c r="M114" i="1"/>
  <c r="M113" i="1"/>
  <c r="M112" i="1"/>
  <c r="M111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87" i="1"/>
  <c r="M86" i="1"/>
  <c r="M85" i="1"/>
  <c r="M84" i="1"/>
  <c r="M83" i="1"/>
  <c r="M82" i="1"/>
  <c r="M81" i="1"/>
  <c r="M104" i="1"/>
  <c r="M103" i="1"/>
  <c r="M102" i="1"/>
  <c r="M101" i="1"/>
  <c r="M100" i="1"/>
  <c r="M99" i="1"/>
  <c r="M98" i="1"/>
  <c r="M97" i="1"/>
  <c r="M96" i="1"/>
  <c r="M95" i="1"/>
  <c r="M94" i="1"/>
  <c r="M80" i="1"/>
  <c r="M13" i="1"/>
  <c r="M12" i="1"/>
  <c r="M11" i="1"/>
  <c r="M10" i="1"/>
  <c r="M9" i="1"/>
  <c r="M8" i="1"/>
  <c r="M7" i="1"/>
  <c r="M6" i="1"/>
  <c r="M5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147" i="1"/>
  <c r="M146" i="1"/>
  <c r="M145" i="1"/>
  <c r="M144" i="1"/>
  <c r="M143" i="1"/>
  <c r="M142" i="1"/>
  <c r="M141" i="1"/>
  <c r="M140" i="1"/>
  <c r="M139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61" i="1" l="1"/>
  <c r="M38" i="1" l="1"/>
  <c r="M131" i="1" l="1"/>
  <c r="M129" i="1"/>
  <c r="M128" i="1"/>
  <c r="M127" i="1"/>
  <c r="M126" i="1"/>
  <c r="J202" i="1"/>
  <c r="G15" i="2" s="1"/>
  <c r="K202" i="1"/>
  <c r="H15" i="2" s="1"/>
  <c r="J181" i="1"/>
  <c r="G14" i="2" s="1"/>
  <c r="K181" i="1"/>
  <c r="J148" i="1"/>
  <c r="G13" i="2" s="1"/>
  <c r="K148" i="1"/>
  <c r="H13" i="2" s="1"/>
  <c r="J133" i="1"/>
  <c r="G12" i="2" s="1"/>
  <c r="K133" i="1"/>
  <c r="H12" i="2" s="1"/>
  <c r="J118" i="1"/>
  <c r="G11" i="2" s="1"/>
  <c r="K118" i="1"/>
  <c r="H11" i="2" s="1"/>
  <c r="J105" i="1"/>
  <c r="G10" i="2" s="1"/>
  <c r="K105" i="1"/>
  <c r="H10" i="2" s="1"/>
  <c r="J88" i="1"/>
  <c r="G9" i="2" s="1"/>
  <c r="K88" i="1"/>
  <c r="H9" i="2" s="1"/>
  <c r="J75" i="1"/>
  <c r="G8" i="2" s="1"/>
  <c r="K75" i="1"/>
  <c r="H8" i="2" s="1"/>
  <c r="J56" i="1"/>
  <c r="G7" i="2" s="1"/>
  <c r="K56" i="1"/>
  <c r="J32" i="1"/>
  <c r="G6" i="2" s="1"/>
  <c r="K32" i="1"/>
  <c r="H6" i="2" s="1"/>
  <c r="J14" i="1"/>
  <c r="G5" i="2" s="1"/>
  <c r="K14" i="1"/>
  <c r="H5" i="2" s="1"/>
  <c r="M19" i="1"/>
  <c r="L19" i="1"/>
  <c r="K19" i="1"/>
  <c r="J19" i="1"/>
  <c r="I19" i="1"/>
  <c r="H19" i="1"/>
  <c r="G19" i="1"/>
  <c r="F19" i="1"/>
  <c r="E19" i="1"/>
  <c r="D19" i="1"/>
  <c r="C19" i="1"/>
  <c r="B19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M92" i="1"/>
  <c r="L92" i="1"/>
  <c r="K92" i="1"/>
  <c r="J92" i="1"/>
  <c r="I92" i="1"/>
  <c r="H92" i="1"/>
  <c r="G92" i="1"/>
  <c r="F92" i="1"/>
  <c r="E92" i="1"/>
  <c r="D92" i="1"/>
  <c r="C92" i="1"/>
  <c r="B92" i="1"/>
  <c r="M79" i="1"/>
  <c r="L79" i="1"/>
  <c r="K79" i="1"/>
  <c r="J79" i="1"/>
  <c r="I79" i="1"/>
  <c r="H79" i="1"/>
  <c r="G79" i="1"/>
  <c r="F79" i="1"/>
  <c r="E79" i="1"/>
  <c r="D79" i="1"/>
  <c r="C79" i="1"/>
  <c r="B79" i="1"/>
  <c r="M60" i="1"/>
  <c r="L60" i="1"/>
  <c r="K60" i="1"/>
  <c r="J60" i="1"/>
  <c r="I60" i="1"/>
  <c r="H60" i="1"/>
  <c r="G60" i="1"/>
  <c r="F60" i="1"/>
  <c r="E60" i="1"/>
  <c r="D60" i="1"/>
  <c r="C60" i="1"/>
  <c r="B60" i="1"/>
  <c r="M37" i="1"/>
  <c r="L37" i="1"/>
  <c r="K37" i="1"/>
  <c r="J37" i="1"/>
  <c r="I37" i="1"/>
  <c r="H37" i="1"/>
  <c r="G37" i="1"/>
  <c r="F37" i="1"/>
  <c r="E37" i="1"/>
  <c r="E56" i="1" s="1"/>
  <c r="D37" i="1"/>
  <c r="C37" i="1"/>
  <c r="B37" i="1"/>
  <c r="M125" i="1"/>
  <c r="M186" i="1"/>
  <c r="M153" i="1"/>
  <c r="M138" i="1"/>
  <c r="M132" i="1"/>
  <c r="M130" i="1"/>
  <c r="M124" i="1"/>
  <c r="M123" i="1"/>
  <c r="M110" i="1"/>
  <c r="M93" i="1"/>
  <c r="M20" i="1"/>
  <c r="M4" i="1"/>
  <c r="A15" i="2"/>
  <c r="A14" i="2"/>
  <c r="A13" i="2"/>
  <c r="A12" i="2"/>
  <c r="A11" i="2"/>
  <c r="A10" i="2"/>
  <c r="A9" i="2"/>
  <c r="A8" i="2"/>
  <c r="A7" i="2"/>
  <c r="A6" i="2"/>
  <c r="A5" i="2"/>
  <c r="L202" i="1"/>
  <c r="I202" i="1"/>
  <c r="F15" i="2" s="1"/>
  <c r="H202" i="1"/>
  <c r="G202" i="1"/>
  <c r="F202" i="1"/>
  <c r="E202" i="1"/>
  <c r="L181" i="1"/>
  <c r="I181" i="1"/>
  <c r="F14" i="2" s="1"/>
  <c r="H181" i="1"/>
  <c r="G181" i="1"/>
  <c r="F181" i="1"/>
  <c r="E181" i="1"/>
  <c r="L148" i="1"/>
  <c r="I148" i="1"/>
  <c r="H148" i="1"/>
  <c r="G148" i="1"/>
  <c r="F148" i="1"/>
  <c r="E148" i="1"/>
  <c r="B13" i="2" s="1"/>
  <c r="L133" i="1"/>
  <c r="I133" i="1"/>
  <c r="H133" i="1"/>
  <c r="G133" i="1"/>
  <c r="F133" i="1"/>
  <c r="E133" i="1"/>
  <c r="B12" i="2" s="1"/>
  <c r="L118" i="1"/>
  <c r="I118" i="1"/>
  <c r="H118" i="1"/>
  <c r="G118" i="1"/>
  <c r="F118" i="1"/>
  <c r="E118" i="1"/>
  <c r="B11" i="2" s="1"/>
  <c r="L105" i="1"/>
  <c r="I105" i="1"/>
  <c r="H105" i="1"/>
  <c r="E10" i="2" s="1"/>
  <c r="G105" i="1"/>
  <c r="D10" i="2" s="1"/>
  <c r="F105" i="1"/>
  <c r="E105" i="1"/>
  <c r="L88" i="1"/>
  <c r="I88" i="1"/>
  <c r="F9" i="2" s="1"/>
  <c r="H88" i="1"/>
  <c r="G88" i="1"/>
  <c r="F88" i="1"/>
  <c r="E88" i="1"/>
  <c r="L75" i="1"/>
  <c r="I75" i="1"/>
  <c r="H75" i="1"/>
  <c r="G75" i="1"/>
  <c r="F75" i="1"/>
  <c r="E75" i="1"/>
  <c r="E14" i="1"/>
  <c r="L32" i="1"/>
  <c r="I32" i="1"/>
  <c r="H32" i="1"/>
  <c r="G32" i="1"/>
  <c r="F32" i="1"/>
  <c r="E32" i="1"/>
  <c r="L14" i="1"/>
  <c r="I14" i="1"/>
  <c r="H14" i="1"/>
  <c r="E5" i="2" s="1"/>
  <c r="G14" i="1"/>
  <c r="D5" i="2" s="1"/>
  <c r="F14" i="1"/>
  <c r="C5" i="2" s="1"/>
  <c r="L56" i="1"/>
  <c r="I56" i="1"/>
  <c r="H56" i="1"/>
  <c r="E7" i="2" s="1"/>
  <c r="G56" i="1"/>
  <c r="F56" i="1"/>
  <c r="M88" i="1" l="1"/>
  <c r="B15" i="2"/>
  <c r="M202" i="1"/>
  <c r="H14" i="2"/>
  <c r="M181" i="1"/>
  <c r="B14" i="2"/>
  <c r="M75" i="1"/>
  <c r="B10" i="2"/>
  <c r="M105" i="1"/>
  <c r="M14" i="1"/>
  <c r="B9" i="2"/>
  <c r="B6" i="2"/>
  <c r="M32" i="1"/>
  <c r="B7" i="2"/>
  <c r="M56" i="1"/>
  <c r="B8" i="2"/>
  <c r="B5" i="2"/>
  <c r="H7" i="2"/>
  <c r="F8" i="2"/>
  <c r="C7" i="2"/>
  <c r="G16" i="2"/>
  <c r="I14" i="2"/>
  <c r="I6" i="2"/>
  <c r="D15" i="2"/>
  <c r="C6" i="2"/>
  <c r="I13" i="2"/>
  <c r="C13" i="2"/>
  <c r="D12" i="2"/>
  <c r="F10" i="2"/>
  <c r="I9" i="2"/>
  <c r="D11" i="2"/>
  <c r="E9" i="2"/>
  <c r="E15" i="2"/>
  <c r="E12" i="2"/>
  <c r="C10" i="2"/>
  <c r="D7" i="2"/>
  <c r="E14" i="2"/>
  <c r="I11" i="2"/>
  <c r="D9" i="2"/>
  <c r="F6" i="2"/>
  <c r="D14" i="2"/>
  <c r="F11" i="2"/>
  <c r="C9" i="2"/>
  <c r="E6" i="2"/>
  <c r="C14" i="2"/>
  <c r="E11" i="2"/>
  <c r="I8" i="2"/>
  <c r="D6" i="2"/>
  <c r="E13" i="2"/>
  <c r="C11" i="2"/>
  <c r="E8" i="2"/>
  <c r="I5" i="2"/>
  <c r="C12" i="2"/>
  <c r="D13" i="2"/>
  <c r="I10" i="2"/>
  <c r="D8" i="2"/>
  <c r="F5" i="2"/>
  <c r="C8" i="2"/>
  <c r="I12" i="2"/>
  <c r="F7" i="2"/>
  <c r="I15" i="2"/>
  <c r="F12" i="2"/>
  <c r="C15" i="2"/>
  <c r="F13" i="2"/>
  <c r="I7" i="2"/>
  <c r="M133" i="1"/>
  <c r="M118" i="1"/>
  <c r="M148" i="1"/>
  <c r="B16" i="2" l="1"/>
  <c r="H16" i="2"/>
  <c r="J5" i="2"/>
  <c r="L5" i="2" s="1"/>
  <c r="J11" i="2"/>
  <c r="L11" i="2" s="1"/>
  <c r="J10" i="2"/>
  <c r="L10" i="2" s="1"/>
  <c r="J9" i="2"/>
  <c r="L9" i="2" s="1"/>
  <c r="J15" i="2"/>
  <c r="L15" i="2" s="1"/>
  <c r="I16" i="2"/>
  <c r="D16" i="2"/>
  <c r="J14" i="2"/>
  <c r="L14" i="2" s="1"/>
  <c r="J8" i="2"/>
  <c r="L8" i="2" s="1"/>
  <c r="J12" i="2"/>
  <c r="L12" i="2" s="1"/>
  <c r="E16" i="2"/>
  <c r="J6" i="2"/>
  <c r="L6" i="2" s="1"/>
  <c r="C16" i="2"/>
  <c r="J13" i="2"/>
  <c r="L13" i="2" s="1"/>
  <c r="F16" i="2"/>
  <c r="J7" i="2"/>
  <c r="L7" i="2" s="1"/>
  <c r="J16" i="2" l="1"/>
  <c r="L16" i="2" s="1"/>
  <c r="A38" i="1" l="1"/>
  <c r="A24" i="1"/>
  <c r="A22" i="1"/>
  <c r="A20" i="1"/>
  <c r="A13" i="1"/>
  <c r="A7" i="1"/>
  <c r="A5" i="1"/>
  <c r="A4" i="1"/>
</calcChain>
</file>

<file path=xl/sharedStrings.xml><?xml version="1.0" encoding="utf-8"?>
<sst xmlns="http://schemas.openxmlformats.org/spreadsheetml/2006/main" count="340" uniqueCount="164">
  <si>
    <t>GST Free Spreadsheet</t>
  </si>
  <si>
    <t>Cr Nic BROOKS</t>
  </si>
  <si>
    <t>Record No.</t>
  </si>
  <si>
    <t>Date</t>
  </si>
  <si>
    <t>Description of Expense</t>
  </si>
  <si>
    <t>Travel</t>
  </si>
  <si>
    <t>Car Mileage</t>
  </si>
  <si>
    <t>Childcare</t>
  </si>
  <si>
    <t>Information &amp; Communication</t>
  </si>
  <si>
    <t>Conferences &amp; Training</t>
  </si>
  <si>
    <t>Functions / Events</t>
  </si>
  <si>
    <t>Councillor Allowances</t>
  </si>
  <si>
    <t>Misc</t>
  </si>
  <si>
    <t>Total</t>
  </si>
  <si>
    <t>Cr Blair COLWELL</t>
  </si>
  <si>
    <t>Cr Lawrie COX</t>
  </si>
  <si>
    <t>Cr Deb GUNN</t>
  </si>
  <si>
    <t>Cr Jarrod LAPPIN</t>
  </si>
  <si>
    <t>Cr David LENBERG</t>
  </si>
  <si>
    <t>Cr Aidan MCLINDON</t>
  </si>
  <si>
    <t>Cr Christine STOW</t>
  </si>
  <si>
    <t>Cr Martin TAYLOR</t>
  </si>
  <si>
    <t>Cr Daniela ZINNI</t>
  </si>
  <si>
    <t>Councillor</t>
  </si>
  <si>
    <t xml:space="preserve">Information &amp; Communication </t>
  </si>
  <si>
    <t>Miscellaneous</t>
  </si>
  <si>
    <t xml:space="preserve">TOTAL  
</t>
  </si>
  <si>
    <t>TOTAL</t>
  </si>
  <si>
    <t>PI087625</t>
  </si>
  <si>
    <t>PI088037</t>
  </si>
  <si>
    <t>Councillor Allowance - Back pay for 01/07/2025</t>
  </si>
  <si>
    <t>Councillor Allowance - ending 15/07/2025</t>
  </si>
  <si>
    <t>Councillor Allowance - ending 29/07/2025</t>
  </si>
  <si>
    <t>Councillor Allowance - ending 12/08/2025</t>
  </si>
  <si>
    <t>Councillor Allowance - ending 26/08/2025</t>
  </si>
  <si>
    <t>Reimbursement of Travel - Taxi/Uber - Blair Colwell</t>
  </si>
  <si>
    <t>PI087619</t>
  </si>
  <si>
    <t>PI088031</t>
  </si>
  <si>
    <t>PI088888</t>
  </si>
  <si>
    <t>PI089619</t>
  </si>
  <si>
    <t>PI089744</t>
  </si>
  <si>
    <t>Cr Lawrie Cox Travel Period 09/06/25-06/07/2025</t>
  </si>
  <si>
    <t>CASTLES VIRGIN AUSTRALIA NGAA Congress - Flights Cr Cox</t>
  </si>
  <si>
    <t>Cr Lawrie Cox Travel Period 07/07/25-03/08/2025</t>
  </si>
  <si>
    <t>CASTLES ESPLANADE HOTEL FREMANTLE NGAA Accommodation - Cr Cox</t>
  </si>
  <si>
    <t>CASTLES MUNICIPAL ASSOC VIC 2025 MAV Annual Conference &amp; Councillor Service Aw</t>
  </si>
  <si>
    <t>14/07/2025</t>
  </si>
  <si>
    <t>24/07/2025</t>
  </si>
  <si>
    <t>25/07/2025</t>
  </si>
  <si>
    <t>1/08/2025</t>
  </si>
  <si>
    <t>8/08/2025</t>
  </si>
  <si>
    <t>21/08/2025</t>
  </si>
  <si>
    <t>25/08/2025</t>
  </si>
  <si>
    <t>31/08/2025</t>
  </si>
  <si>
    <t>PI087624</t>
  </si>
  <si>
    <t>PI087986</t>
  </si>
  <si>
    <t>PI088036</t>
  </si>
  <si>
    <t>CC00056</t>
  </si>
  <si>
    <t>PI088898</t>
  </si>
  <si>
    <t>PI089450</t>
  </si>
  <si>
    <t>PI089624</t>
  </si>
  <si>
    <t>CC00057</t>
  </si>
  <si>
    <t xml:space="preserve">Reimbursement for Taxi/Uber </t>
  </si>
  <si>
    <t>PI087622</t>
  </si>
  <si>
    <t>PI088034</t>
  </si>
  <si>
    <t>PI088894</t>
  </si>
  <si>
    <t>PI088554</t>
  </si>
  <si>
    <t>PI089622</t>
  </si>
  <si>
    <t>Cr Michael LABRADOR</t>
  </si>
  <si>
    <t>Name badges and Desk Name Plate Inserts for Cr Michael Labrador</t>
  </si>
  <si>
    <t>28/08/2025</t>
  </si>
  <si>
    <t>PI089626</t>
  </si>
  <si>
    <t>PI089684</t>
  </si>
  <si>
    <t>13/08/2025</t>
  </si>
  <si>
    <t>PI087623</t>
  </si>
  <si>
    <t>PI088035</t>
  </si>
  <si>
    <t>PI088896</t>
  </si>
  <si>
    <t>PI089057</t>
  </si>
  <si>
    <t>PI089623</t>
  </si>
  <si>
    <t>CASTLES TICKETS*VICTORIAN Victorian Greenhouse Alliances Ticket - Cr Lappin</t>
  </si>
  <si>
    <t>Governing in the Climate Emergency Training Course with Climate Emergency Australia - Octoberv</t>
  </si>
  <si>
    <t>PI087621</t>
  </si>
  <si>
    <t>PI088033</t>
  </si>
  <si>
    <t>PI088892</t>
  </si>
  <si>
    <t>PI089621</t>
  </si>
  <si>
    <t>PI087620</t>
  </si>
  <si>
    <t>PI088032</t>
  </si>
  <si>
    <t>PI088890</t>
  </si>
  <si>
    <t>PI089620</t>
  </si>
  <si>
    <t>1/09/2025</t>
  </si>
  <si>
    <t>PI087617</t>
  </si>
  <si>
    <t>PI088029</t>
  </si>
  <si>
    <t>PI088884</t>
  </si>
  <si>
    <t>PI089617</t>
  </si>
  <si>
    <t>PI089820</t>
  </si>
  <si>
    <t>Mayor Allowance - Back pay for 01/07/2025</t>
  </si>
  <si>
    <t>Mayor Allowance - ending 15/07/2025</t>
  </si>
  <si>
    <t>Cr Martin Taylor Travel Period 09/06/25-06/07/2025</t>
  </si>
  <si>
    <t>Mayor Allowance - ending 29/07/2025</t>
  </si>
  <si>
    <t>CASTLES ESP FREMANTLERYDGESOPI NGAA Accommodation - Cr Taylor</t>
  </si>
  <si>
    <t>CASTLES QANTAS AIR_ABN16009661901 NGAA Congress 2025 - Flights for Cr Taylor</t>
  </si>
  <si>
    <t>CASTLES QANTAS AIR_ABN16009661901 NGAA Conference - Flight Change for Cr Taylor</t>
  </si>
  <si>
    <t>CASTLES QANTAS AIR_ABN16009661901 NGAA Congress Flights - Cr Taylor</t>
  </si>
  <si>
    <t>CASTLES TRYBOOKING*NATIONAL GROWT NGAA Conference Tickets - Cr Taylor</t>
  </si>
  <si>
    <t>Mayor Allowance - ending 12/08/2025</t>
  </si>
  <si>
    <t>Cr Martin Taylor Travel Period 07/07/25-03/08/2025</t>
  </si>
  <si>
    <t>Mayor Allowance - ending 26/08/2025</t>
  </si>
  <si>
    <t>CASTLES QANTAS AIR_ABN16009661901 NCA - Melbourne's north delegation to Canberra</t>
  </si>
  <si>
    <t>CASTLES ESP FREMANTLERYDGESOPI NGAA Conference Accommodation - Cr Taylor</t>
  </si>
  <si>
    <t xml:space="preserve">2 x HP 416A W2040A Laser Toner OEM </t>
  </si>
  <si>
    <t>PI087618</t>
  </si>
  <si>
    <t>PI088030</t>
  </si>
  <si>
    <t>PI088886</t>
  </si>
  <si>
    <t>PI089618</t>
  </si>
  <si>
    <t>PI089742</t>
  </si>
  <si>
    <t>29/08/2025</t>
  </si>
  <si>
    <t>Deputy Mayor Allowance - Back pay for 01/07/2025</t>
  </si>
  <si>
    <t>Deputy Mayor Allowance - ending 15/07/2025</t>
  </si>
  <si>
    <t>Cr Daniela Zinni Travel Period 09/06/25-06/07/2025</t>
  </si>
  <si>
    <t>Deputy Mayor Allowance - ending 29/07/2025</t>
  </si>
  <si>
    <t>Deputy Mayor Allowance - ending 12/08/2025</t>
  </si>
  <si>
    <t>Deputy Mayor Allowance - ending 26/08/2025</t>
  </si>
  <si>
    <t>Reimbursement of Expenses - Car Milage  - July</t>
  </si>
  <si>
    <t>PI088900</t>
  </si>
  <si>
    <t>PI089625</t>
  </si>
  <si>
    <t>PI090238</t>
  </si>
  <si>
    <t>PI091781</t>
  </si>
  <si>
    <t>8/09/2025</t>
  </si>
  <si>
    <t>19/09/2025</t>
  </si>
  <si>
    <t>Councillor Allowance - ending 09/09/2025</t>
  </si>
  <si>
    <t>Councillor Allowance - ending 23/09/2025</t>
  </si>
  <si>
    <t>PI090232</t>
  </si>
  <si>
    <t>PI091775</t>
  </si>
  <si>
    <t>PI090237</t>
  </si>
  <si>
    <t>PI091780</t>
  </si>
  <si>
    <t>PI090235</t>
  </si>
  <si>
    <t>PI091778</t>
  </si>
  <si>
    <t>PI090239</t>
  </si>
  <si>
    <t>PI091782</t>
  </si>
  <si>
    <t>PI090234</t>
  </si>
  <si>
    <t>PI091777</t>
  </si>
  <si>
    <t>PI090236</t>
  </si>
  <si>
    <t>PI091779</t>
  </si>
  <si>
    <t>PI091438</t>
  </si>
  <si>
    <t xml:space="preserve">Gold High Performance Communication Program </t>
  </si>
  <si>
    <t>PI090233</t>
  </si>
  <si>
    <t>PI091776</t>
  </si>
  <si>
    <t>23/09/2025</t>
  </si>
  <si>
    <t>PI090230</t>
  </si>
  <si>
    <t>PI091773</t>
  </si>
  <si>
    <t>PI091424</t>
  </si>
  <si>
    <t>PI091804</t>
  </si>
  <si>
    <t>Mayor Allowance - ending 09/09/2025</t>
  </si>
  <si>
    <t>Mayor Allowance - ending 23/09/2025</t>
  </si>
  <si>
    <t>Reimbursement of Expenses - Taxi</t>
  </si>
  <si>
    <t>Mayor Martin Taylor - Travel -26/08/2025</t>
  </si>
  <si>
    <t>4/09/2025</t>
  </si>
  <si>
    <t>PI090060</t>
  </si>
  <si>
    <t>PI090231</t>
  </si>
  <si>
    <t>PI091774</t>
  </si>
  <si>
    <t>Reimbursement of Car Mileage August 2025</t>
  </si>
  <si>
    <t>Deputy Mayor Allowance - ending 09/09/2025</t>
  </si>
  <si>
    <t>Deputy Mayor Allowance - ending 23/09/2025</t>
  </si>
  <si>
    <t>Cr Deb Gunn Travel Period 09/06/25-06/07/2025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</si>
</sst>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.00"/>
    <numFmt numFmtId="168" formatCode="dd/mm/yyyy"/>
  </numFmts>
  <fonts count="2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3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Arial"/>
      <family val="2"/>
    </font>
    <font>
      <sz val="14"/>
      <color rgb="FFFF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scheme val="minor"/>
    </font>
    <font>
      <sz val="8"/>
      <color rgb="FF000000"/>
      <name val="Arial"/>
      <family val="2"/>
    </font>
    <font>
      <sz val="14"/>
      <color rgb="FF000000"/>
      <name val="Calibri"/>
      <scheme val="minor"/>
    </font>
    <font>
      <sz val="18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900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" fillId="0" borderId="0"/>
    <xf numFmtId="0" fontId="1" fillId="0" borderId="0"/>
  </cellStyleXfs>
  <cellXfs count="100">
    <xf numFmtId="0" fontId="0" fillId="0" borderId="0" xfId="0"/>
    <xf numFmtId="167" fontId="4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166" fontId="0" fillId="0" borderId="0" xfId="2" applyFont="1" applyBorder="1"/>
    <xf numFmtId="0" fontId="8" fillId="0" borderId="0" xfId="0" applyFont="1" applyAlignment="1">
      <alignment horizontal="center"/>
    </xf>
    <xf numFmtId="167" fontId="0" fillId="0" borderId="0" xfId="0" applyNumberFormat="1"/>
    <xf numFmtId="167" fontId="11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7" fillId="0" borderId="0" xfId="0" applyFont="1" applyAlignment="1">
      <alignment vertical="center" wrapText="1"/>
    </xf>
    <xf numFmtId="167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167" fontId="12" fillId="0" borderId="4" xfId="0" applyNumberFormat="1" applyFont="1" applyBorder="1" applyAlignment="1">
      <alignment vertical="center" wrapText="1"/>
    </xf>
    <xf numFmtId="167" fontId="12" fillId="0" borderId="4" xfId="1" applyNumberFormat="1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wrapText="1"/>
    </xf>
    <xf numFmtId="167" fontId="12" fillId="0" borderId="4" xfId="1" applyNumberFormat="1" applyFont="1" applyBorder="1" applyAlignment="1">
      <alignment horizontal="right" vertical="center" wrapText="1"/>
    </xf>
    <xf numFmtId="167" fontId="7" fillId="0" borderId="0" xfId="0" applyNumberFormat="1" applyFont="1" applyAlignment="1">
      <alignment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167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167" fontId="6" fillId="0" borderId="0" xfId="0" applyNumberFormat="1" applyFont="1" applyAlignment="1">
      <alignment wrapText="1"/>
    </xf>
    <xf numFmtId="0" fontId="13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 wrapText="1"/>
    </xf>
    <xf numFmtId="164" fontId="12" fillId="0" borderId="4" xfId="0" applyNumberFormat="1" applyFont="1" applyBorder="1" applyAlignment="1">
      <alignment vertical="center" wrapText="1"/>
    </xf>
    <xf numFmtId="167" fontId="12" fillId="0" borderId="1" xfId="0" applyNumberFormat="1" applyFont="1" applyBorder="1" applyAlignment="1">
      <alignment wrapText="1"/>
    </xf>
    <xf numFmtId="167" fontId="12" fillId="0" borderId="4" xfId="1" applyNumberFormat="1" applyFont="1" applyBorder="1" applyAlignment="1">
      <alignment wrapText="1"/>
    </xf>
    <xf numFmtId="167" fontId="12" fillId="0" borderId="1" xfId="1" applyNumberFormat="1" applyFont="1" applyBorder="1" applyAlignment="1">
      <alignment wrapText="1"/>
    </xf>
    <xf numFmtId="0" fontId="12" fillId="0" borderId="0" xfId="0" applyFont="1" applyAlignment="1">
      <alignment horizontal="center" wrapText="1"/>
    </xf>
    <xf numFmtId="167" fontId="12" fillId="0" borderId="0" xfId="0" applyNumberFormat="1" applyFont="1" applyAlignment="1">
      <alignment wrapText="1"/>
    </xf>
    <xf numFmtId="167" fontId="12" fillId="0" borderId="1" xfId="0" applyNumberFormat="1" applyFont="1" applyBorder="1" applyAlignment="1">
      <alignment vertical="center" wrapText="1"/>
    </xf>
    <xf numFmtId="167" fontId="12" fillId="0" borderId="1" xfId="0" applyNumberFormat="1" applyFont="1" applyBorder="1" applyAlignment="1">
      <alignment horizontal="right" vertical="center" wrapText="1"/>
    </xf>
    <xf numFmtId="167" fontId="12" fillId="0" borderId="4" xfId="0" applyNumberFormat="1" applyFont="1" applyBorder="1" applyAlignment="1">
      <alignment horizontal="right" vertical="center" wrapText="1"/>
    </xf>
    <xf numFmtId="167" fontId="13" fillId="0" borderId="0" xfId="0" applyNumberFormat="1" applyFont="1" applyAlignment="1">
      <alignment vertical="center" wrapText="1"/>
    </xf>
    <xf numFmtId="167" fontId="13" fillId="0" borderId="0" xfId="0" applyNumberFormat="1" applyFont="1" applyAlignment="1">
      <alignment horizontal="center" wrapText="1"/>
    </xf>
    <xf numFmtId="167" fontId="13" fillId="0" borderId="0" xfId="0" applyNumberFormat="1" applyFont="1" applyAlignment="1">
      <alignment wrapText="1"/>
    </xf>
    <xf numFmtId="167" fontId="12" fillId="0" borderId="1" xfId="1" applyNumberFormat="1" applyFont="1" applyBorder="1" applyAlignment="1">
      <alignment vertical="center" wrapText="1"/>
    </xf>
    <xf numFmtId="0" fontId="10" fillId="0" borderId="8" xfId="0" applyFont="1" applyBorder="1" applyAlignment="1">
      <alignment wrapText="1"/>
    </xf>
    <xf numFmtId="167" fontId="10" fillId="2" borderId="6" xfId="0" applyNumberFormat="1" applyFont="1" applyFill="1" applyBorder="1" applyAlignment="1">
      <alignment wrapText="1"/>
    </xf>
    <xf numFmtId="167" fontId="10" fillId="2" borderId="1" xfId="0" applyNumberFormat="1" applyFont="1" applyFill="1" applyBorder="1" applyAlignment="1">
      <alignment wrapText="1"/>
    </xf>
    <xf numFmtId="49" fontId="12" fillId="0" borderId="4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wrapText="1"/>
    </xf>
    <xf numFmtId="167" fontId="13" fillId="2" borderId="1" xfId="0" applyNumberFormat="1" applyFont="1" applyFill="1" applyBorder="1" applyAlignment="1">
      <alignment horizontal="right" vertical="center" wrapText="1"/>
    </xf>
    <xf numFmtId="167" fontId="13" fillId="2" borderId="1" xfId="0" applyNumberFormat="1" applyFont="1" applyFill="1" applyBorder="1" applyAlignment="1">
      <alignment horizontal="right" wrapText="1"/>
    </xf>
    <xf numFmtId="167" fontId="6" fillId="2" borderId="1" xfId="0" applyNumberFormat="1" applyFont="1" applyFill="1" applyBorder="1" applyAlignment="1">
      <alignment horizontal="right" wrapText="1"/>
    </xf>
    <xf numFmtId="167" fontId="6" fillId="2" borderId="1" xfId="1" applyNumberFormat="1" applyFont="1" applyFill="1" applyBorder="1" applyAlignment="1">
      <alignment horizontal="right" wrapText="1"/>
    </xf>
    <xf numFmtId="167" fontId="13" fillId="2" borderId="4" xfId="0" applyNumberFormat="1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horizontal="center" vertical="center" wrapText="1"/>
    </xf>
    <xf numFmtId="167" fontId="16" fillId="3" borderId="1" xfId="0" applyNumberFormat="1" applyFont="1" applyFill="1" applyBorder="1" applyAlignment="1">
      <alignment horizontal="center" vertical="center" wrapText="1"/>
    </xf>
    <xf numFmtId="167" fontId="18" fillId="0" borderId="4" xfId="0" applyNumberFormat="1" applyFont="1" applyBorder="1" applyAlignment="1">
      <alignment vertical="center" wrapText="1"/>
    </xf>
    <xf numFmtId="14" fontId="20" fillId="0" borderId="4" xfId="0" applyNumberFormat="1" applyFont="1" applyBorder="1" applyAlignment="1">
      <alignment horizontal="center" vertical="center" wrapText="1"/>
    </xf>
    <xf numFmtId="0" fontId="22" fillId="0" borderId="1" xfId="0" applyFont="1" applyBorder="1"/>
    <xf numFmtId="0" fontId="2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14" fontId="22" fillId="0" borderId="1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4" fontId="22" fillId="0" borderId="2" xfId="0" applyNumberFormat="1" applyFont="1" applyBorder="1" applyAlignment="1">
      <alignment horizontal="center" vertical="center"/>
    </xf>
    <xf numFmtId="0" fontId="19" fillId="0" borderId="1" xfId="3" applyNumberFormat="1" applyFont="1" applyBorder="1" applyAlignment="1">
      <alignment horizontal="left" vertical="center"/>
    </xf>
    <xf numFmtId="0" fontId="19" fillId="0" borderId="1" xfId="3" applyNumberFormat="1" applyFont="1" applyBorder="1" applyAlignment="1">
      <alignment horizontal="left" vertical="center" wrapText="1"/>
    </xf>
    <xf numFmtId="0" fontId="19" fillId="0" borderId="1" xfId="3" applyNumberFormat="1" applyFont="1" applyBorder="1" applyAlignment="1">
      <alignment horizontal="center" vertical="center"/>
    </xf>
    <xf numFmtId="168" fontId="19" fillId="0" borderId="1" xfId="3" quotePrefix="1" applyNumberFormat="1" applyFont="1" applyBorder="1" applyAlignment="1">
      <alignment horizontal="center" vertical="center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wrapText="1"/>
    </xf>
    <xf numFmtId="167" fontId="23" fillId="0" borderId="0" xfId="0" applyNumberFormat="1" applyFont="1" applyAlignment="1">
      <alignment wrapText="1"/>
    </xf>
    <xf numFmtId="167" fontId="25" fillId="0" borderId="0" xfId="0" applyNumberFormat="1" applyFont="1" applyAlignment="1">
      <alignment wrapText="1"/>
    </xf>
    <xf numFmtId="0" fontId="19" fillId="0" borderId="4" xfId="3" applyNumberFormat="1" applyFont="1" applyBorder="1" applyAlignment="1">
      <alignment horizontal="center" vertical="center"/>
    </xf>
    <xf numFmtId="168" fontId="19" fillId="0" borderId="4" xfId="3" quotePrefix="1" applyNumberFormat="1" applyFont="1" applyBorder="1" applyAlignment="1">
      <alignment horizontal="center" vertical="center"/>
    </xf>
    <xf numFmtId="0" fontId="19" fillId="0" borderId="4" xfId="3" applyNumberFormat="1" applyFont="1" applyBorder="1" applyAlignment="1">
      <alignment horizontal="left" vertical="center" wrapText="1"/>
    </xf>
    <xf numFmtId="0" fontId="19" fillId="0" borderId="1" xfId="4" applyNumberFormat="1" applyFont="1" applyFill="1" applyBorder="1" applyAlignment="1">
      <alignment horizontal="left" vertical="center"/>
    </xf>
    <xf numFmtId="0" fontId="19" fillId="0" borderId="1" xfId="4" applyNumberFormat="1" applyFont="1" applyFill="1" applyBorder="1" applyAlignment="1">
      <alignment horizontal="center" vertical="center"/>
    </xf>
    <xf numFmtId="168" fontId="19" fillId="0" borderId="1" xfId="4" quotePrefix="1" applyNumberFormat="1" applyFont="1" applyFill="1" applyBorder="1" applyAlignment="1">
      <alignment horizontal="center" vertical="center"/>
    </xf>
    <xf numFmtId="0" fontId="19" fillId="0" borderId="1" xfId="4" applyNumberFormat="1" applyFont="1" applyBorder="1" applyAlignment="1">
      <alignment horizontal="left" vertical="center"/>
    </xf>
    <xf numFmtId="168" fontId="19" fillId="0" borderId="2" xfId="4" quotePrefix="1" applyNumberFormat="1" applyFont="1" applyFill="1" applyBorder="1" applyAlignment="1">
      <alignment horizontal="center" vertical="center"/>
    </xf>
    <xf numFmtId="0" fontId="19" fillId="0" borderId="4" xfId="4" applyNumberFormat="1" applyFont="1" applyFill="1" applyBorder="1" applyAlignment="1">
      <alignment horizontal="center" vertical="center"/>
    </xf>
    <xf numFmtId="168" fontId="19" fillId="0" borderId="4" xfId="4" quotePrefix="1" applyNumberFormat="1" applyFont="1" applyFill="1" applyBorder="1" applyAlignment="1">
      <alignment horizontal="center" vertical="center"/>
    </xf>
    <xf numFmtId="0" fontId="19" fillId="0" borderId="4" xfId="4" applyNumberFormat="1" applyFont="1" applyBorder="1" applyAlignment="1">
      <alignment horizontal="left" vertical="center"/>
    </xf>
    <xf numFmtId="0" fontId="12" fillId="0" borderId="4" xfId="0" applyFont="1" applyFill="1" applyBorder="1" applyAlignment="1">
      <alignment horizontal="center" vertical="center" wrapText="1"/>
    </xf>
    <xf numFmtId="14" fontId="12" fillId="0" borderId="4" xfId="0" applyNumberFormat="1" applyFont="1" applyFill="1" applyBorder="1" applyAlignment="1">
      <alignment horizontal="center" vertical="center" wrapText="1"/>
    </xf>
    <xf numFmtId="0" fontId="19" fillId="0" borderId="4" xfId="4" applyNumberFormat="1" applyFont="1" applyFill="1" applyBorder="1" applyAlignment="1">
      <alignment horizontal="left" vertical="center"/>
    </xf>
    <xf numFmtId="0" fontId="21" fillId="0" borderId="4" xfId="4" applyNumberFormat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right" wrapText="1"/>
    </xf>
    <xf numFmtId="0" fontId="6" fillId="2" borderId="7" xfId="0" applyFont="1" applyFill="1" applyBorder="1" applyAlignment="1">
      <alignment horizontal="right" wrapText="1"/>
    </xf>
    <xf numFmtId="0" fontId="6" fillId="2" borderId="3" xfId="0" applyFont="1" applyFill="1" applyBorder="1" applyAlignment="1">
      <alignment horizontal="right" wrapText="1"/>
    </xf>
    <xf numFmtId="0" fontId="14" fillId="0" borderId="5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textRotation="45"/>
    </xf>
    <xf numFmtId="0" fontId="17" fillId="3" borderId="1" xfId="0" applyFont="1" applyFill="1" applyBorder="1" applyAlignment="1">
      <alignment horizontal="center" vertical="center" textRotation="45" wrapText="1"/>
    </xf>
    <xf numFmtId="0" fontId="17" fillId="3" borderId="1" xfId="0" applyFont="1" applyFill="1" applyBorder="1" applyAlignment="1">
      <alignment horizontal="center" vertical="center" wrapText="1"/>
    </xf>
  </cellXfs>
  <cellStyles count="5">
    <cellStyle name="Comma" xfId="2" builtinId="3"/>
    <cellStyle name="Currency" xfId="1" builtinId="4"/>
    <cellStyle name="Normal" xfId="0" builtinId="0"/>
    <cellStyle name="Normal 2" xfId="3" xr:uid="{2EAA3822-5C20-4491-B996-AB26B9ED554B}"/>
    <cellStyle name="Normal 3" xfId="4" xr:uid="{45D7EDBC-9BEE-40F5-BC80-F99C72662A0C}"/>
  </cellStyles>
  <dxfs count="0"/>
  <tableStyles count="0" defaultTableStyle="TableStyleMedium2" defaultPivotStyle="PivotStyleLight16"/>
  <colors>
    <mruColors>
      <color rgb="FF9900FF"/>
      <color rgb="FF00FFFF"/>
      <color rgb="FFFF6699"/>
      <color rgb="FFFF3399"/>
      <color rgb="FFFF505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6" tint="0.39997558519241921"/>
    <pageSetUpPr fitToPage="1"/>
  </sheetPr>
  <dimension ref="A1:P202"/>
  <sheetViews>
    <sheetView showGridLines="0" topLeftCell="B1" zoomScale="78" zoomScaleNormal="78" zoomScaleSheetLayoutView="40" workbookViewId="0">
      <selection activeCell="M4" sqref="M4"/>
    </sheetView>
  </sheetViews>
  <sheetFormatPr defaultColWidth="9" defaultRowHeight="18.5" outlineLevelCol="1" x14ac:dyDescent="0.45"/>
  <cols>
    <col min="1" max="1" width="44.75" style="11" hidden="1" customWidth="1" outlineLevel="1"/>
    <col min="2" max="2" width="16" style="11" customWidth="1" collapsed="1"/>
    <col min="3" max="3" width="24.25" style="21" customWidth="1"/>
    <col min="4" max="4" width="62.33203125" style="11" customWidth="1"/>
    <col min="5" max="5" width="14" style="20" customWidth="1"/>
    <col min="6" max="6" width="15.08203125" style="20" customWidth="1"/>
    <col min="7" max="7" width="14.25" style="20" customWidth="1"/>
    <col min="8" max="8" width="19.33203125" style="20" customWidth="1"/>
    <col min="9" max="11" width="16.5" style="20" customWidth="1"/>
    <col min="12" max="12" width="17.58203125" style="11" customWidth="1"/>
    <col min="13" max="13" width="16.58203125" style="40" customWidth="1"/>
    <col min="14" max="14" width="9" style="11"/>
    <col min="15" max="15" width="10" style="11" bestFit="1" customWidth="1"/>
    <col min="16" max="16" width="19.5" style="11" customWidth="1"/>
    <col min="17" max="17" width="15" style="11" customWidth="1"/>
    <col min="18" max="18" width="15.25" style="11" customWidth="1"/>
    <col min="19" max="19" width="17.08203125" style="11" customWidth="1"/>
    <col min="20" max="20" width="16.08203125" style="11" customWidth="1"/>
    <col min="21" max="21" width="17.83203125" style="11" customWidth="1"/>
    <col min="22" max="22" width="16.83203125" style="11" customWidth="1"/>
    <col min="23" max="23" width="13.58203125" style="11" customWidth="1"/>
    <col min="24" max="16384" width="9" style="11"/>
  </cols>
  <sheetData>
    <row r="1" spans="1:16" ht="23.5" x14ac:dyDescent="0.55000000000000004">
      <c r="B1" s="69"/>
      <c r="C1" s="70"/>
      <c r="D1" s="93" t="s">
        <v>0</v>
      </c>
      <c r="E1" s="94"/>
      <c r="F1" s="94"/>
      <c r="G1" s="94"/>
      <c r="H1" s="94"/>
      <c r="I1" s="94"/>
      <c r="J1" s="71"/>
      <c r="K1" s="71"/>
      <c r="L1" s="69"/>
      <c r="M1" s="72"/>
    </row>
    <row r="2" spans="1:16" s="8" customFormat="1" ht="26" x14ac:dyDescent="0.3">
      <c r="B2" s="91" t="s">
        <v>1</v>
      </c>
      <c r="C2" s="92"/>
      <c r="E2" s="9"/>
      <c r="F2" s="9"/>
      <c r="G2" s="9"/>
      <c r="H2" s="9"/>
      <c r="I2" s="9"/>
      <c r="J2" s="9"/>
      <c r="K2" s="9"/>
      <c r="M2" s="38"/>
    </row>
    <row r="3" spans="1:16" s="10" customFormat="1" ht="37" x14ac:dyDescent="0.3">
      <c r="B3" s="52" t="s">
        <v>2</v>
      </c>
      <c r="C3" s="52" t="s">
        <v>3</v>
      </c>
      <c r="D3" s="52" t="s">
        <v>4</v>
      </c>
      <c r="E3" s="53" t="s">
        <v>5</v>
      </c>
      <c r="F3" s="53" t="s">
        <v>6</v>
      </c>
      <c r="G3" s="53" t="s">
        <v>7</v>
      </c>
      <c r="H3" s="53" t="s">
        <v>8</v>
      </c>
      <c r="I3" s="53" t="s">
        <v>9</v>
      </c>
      <c r="J3" s="53" t="s">
        <v>10</v>
      </c>
      <c r="K3" s="53" t="s">
        <v>11</v>
      </c>
      <c r="L3" s="52" t="s">
        <v>12</v>
      </c>
      <c r="M3" s="53" t="s">
        <v>13</v>
      </c>
    </row>
    <row r="4" spans="1:16" x14ac:dyDescent="0.45">
      <c r="A4" s="11" t="str">
        <f t="shared" ref="A4:A13" si="0">$B$2</f>
        <v>Cr Nic BROOKS</v>
      </c>
      <c r="B4" s="57" t="s">
        <v>28</v>
      </c>
      <c r="C4" s="55">
        <v>45852</v>
      </c>
      <c r="D4" s="56" t="s">
        <v>30</v>
      </c>
      <c r="E4" s="15"/>
      <c r="F4" s="15"/>
      <c r="G4" s="15"/>
      <c r="H4" s="15"/>
      <c r="I4" s="15"/>
      <c r="J4" s="15"/>
      <c r="K4" s="15">
        <v>3.35</v>
      </c>
      <c r="L4" s="16"/>
      <c r="M4" s="47">
        <f t="shared" ref="M4:M14" si="1">SUM(E4:L4)</f>
        <v>3.35</v>
      </c>
    </row>
    <row r="5" spans="1:16" x14ac:dyDescent="0.45">
      <c r="A5" s="11" t="str">
        <f t="shared" si="0"/>
        <v>Cr Nic BROOKS</v>
      </c>
      <c r="B5" s="57" t="s">
        <v>28</v>
      </c>
      <c r="C5" s="55">
        <v>45852</v>
      </c>
      <c r="D5" s="56" t="s">
        <v>31</v>
      </c>
      <c r="E5" s="15"/>
      <c r="F5" s="15"/>
      <c r="G5" s="15"/>
      <c r="H5" s="15"/>
      <c r="I5" s="15"/>
      <c r="J5" s="15"/>
      <c r="K5" s="15">
        <v>1610.65</v>
      </c>
      <c r="L5" s="16"/>
      <c r="M5" s="47">
        <f t="shared" si="1"/>
        <v>1610.65</v>
      </c>
    </row>
    <row r="6" spans="1:16" x14ac:dyDescent="0.45">
      <c r="B6" s="57" t="s">
        <v>29</v>
      </c>
      <c r="C6" s="55">
        <v>45862</v>
      </c>
      <c r="D6" s="56" t="s">
        <v>32</v>
      </c>
      <c r="E6" s="15"/>
      <c r="F6" s="15"/>
      <c r="G6" s="15"/>
      <c r="H6" s="15"/>
      <c r="I6" s="15"/>
      <c r="J6" s="15"/>
      <c r="K6" s="15">
        <v>1610.65</v>
      </c>
      <c r="L6" s="16"/>
      <c r="M6" s="47">
        <f t="shared" si="1"/>
        <v>1610.65</v>
      </c>
    </row>
    <row r="7" spans="1:16" x14ac:dyDescent="0.45">
      <c r="A7" s="11" t="str">
        <f t="shared" si="0"/>
        <v>Cr Nic BROOKS</v>
      </c>
      <c r="B7" s="67" t="s">
        <v>123</v>
      </c>
      <c r="C7" s="68" t="s">
        <v>50</v>
      </c>
      <c r="D7" s="65" t="s">
        <v>33</v>
      </c>
      <c r="E7" s="15"/>
      <c r="F7" s="18"/>
      <c r="G7" s="15"/>
      <c r="H7" s="15"/>
      <c r="I7" s="15"/>
      <c r="J7" s="15"/>
      <c r="K7" s="15">
        <v>1610.65</v>
      </c>
      <c r="L7" s="15"/>
      <c r="M7" s="47">
        <f t="shared" si="1"/>
        <v>1610.65</v>
      </c>
    </row>
    <row r="8" spans="1:16" x14ac:dyDescent="0.45">
      <c r="B8" s="67" t="s">
        <v>124</v>
      </c>
      <c r="C8" s="68" t="s">
        <v>52</v>
      </c>
      <c r="D8" s="65" t="s">
        <v>34</v>
      </c>
      <c r="E8" s="15"/>
      <c r="F8" s="18"/>
      <c r="G8" s="15"/>
      <c r="H8" s="15"/>
      <c r="I8" s="15"/>
      <c r="J8" s="15"/>
      <c r="K8" s="15">
        <v>1610.65</v>
      </c>
      <c r="L8" s="15"/>
      <c r="M8" s="47">
        <f t="shared" si="1"/>
        <v>1610.65</v>
      </c>
    </row>
    <row r="9" spans="1:16" x14ac:dyDescent="0.45">
      <c r="B9" s="77" t="s">
        <v>125</v>
      </c>
      <c r="C9" s="78" t="s">
        <v>127</v>
      </c>
      <c r="D9" s="79" t="s">
        <v>129</v>
      </c>
      <c r="E9" s="15"/>
      <c r="F9" s="18"/>
      <c r="G9" s="15"/>
      <c r="H9" s="15"/>
      <c r="I9" s="15"/>
      <c r="J9" s="15"/>
      <c r="K9" s="15">
        <v>1610.65</v>
      </c>
      <c r="L9" s="15"/>
      <c r="M9" s="47">
        <f t="shared" si="1"/>
        <v>1610.65</v>
      </c>
    </row>
    <row r="10" spans="1:16" x14ac:dyDescent="0.45">
      <c r="B10" s="77" t="s">
        <v>126</v>
      </c>
      <c r="C10" s="78" t="s">
        <v>128</v>
      </c>
      <c r="D10" s="79" t="s">
        <v>130</v>
      </c>
      <c r="E10" s="15"/>
      <c r="F10" s="18"/>
      <c r="G10" s="15"/>
      <c r="H10" s="15"/>
      <c r="I10" s="15"/>
      <c r="J10" s="15"/>
      <c r="K10" s="15">
        <v>1610.65</v>
      </c>
      <c r="L10" s="15"/>
      <c r="M10" s="47">
        <f t="shared" si="1"/>
        <v>1610.65</v>
      </c>
    </row>
    <row r="11" spans="1:16" x14ac:dyDescent="0.45">
      <c r="B11" s="81"/>
      <c r="C11" s="82"/>
      <c r="D11" s="83"/>
      <c r="E11" s="15"/>
      <c r="F11" s="18"/>
      <c r="G11" s="15"/>
      <c r="H11" s="15"/>
      <c r="I11" s="15"/>
      <c r="J11" s="15"/>
      <c r="K11" s="15"/>
      <c r="L11" s="15"/>
      <c r="M11" s="47">
        <f t="shared" si="1"/>
        <v>0</v>
      </c>
    </row>
    <row r="12" spans="1:16" x14ac:dyDescent="0.45">
      <c r="B12" s="81"/>
      <c r="C12" s="82"/>
      <c r="D12" s="83"/>
      <c r="E12" s="15"/>
      <c r="F12" s="18"/>
      <c r="G12" s="15"/>
      <c r="H12" s="15"/>
      <c r="I12" s="15"/>
      <c r="J12" s="15"/>
      <c r="K12" s="15"/>
      <c r="L12" s="15"/>
      <c r="M12" s="47">
        <f t="shared" si="1"/>
        <v>0</v>
      </c>
    </row>
    <row r="13" spans="1:16" x14ac:dyDescent="0.45">
      <c r="A13" s="11" t="str">
        <f t="shared" si="0"/>
        <v>Cr Nic BROOKS</v>
      </c>
      <c r="B13" s="17"/>
      <c r="C13" s="13"/>
      <c r="D13" s="14"/>
      <c r="E13" s="15"/>
      <c r="F13" s="18"/>
      <c r="G13" s="15"/>
      <c r="H13" s="15"/>
      <c r="I13" s="15"/>
      <c r="J13" s="15"/>
      <c r="K13" s="15"/>
      <c r="L13" s="19"/>
      <c r="M13" s="47">
        <f t="shared" si="1"/>
        <v>0</v>
      </c>
    </row>
    <row r="14" spans="1:16" x14ac:dyDescent="0.45">
      <c r="B14" s="88" t="s">
        <v>13</v>
      </c>
      <c r="C14" s="89"/>
      <c r="D14" s="90"/>
      <c r="E14" s="49">
        <f t="shared" ref="E14:L14" si="2">SUM(E4:E13)</f>
        <v>0</v>
      </c>
      <c r="F14" s="49">
        <f t="shared" si="2"/>
        <v>0</v>
      </c>
      <c r="G14" s="49">
        <f t="shared" si="2"/>
        <v>0</v>
      </c>
      <c r="H14" s="49">
        <f t="shared" si="2"/>
        <v>0</v>
      </c>
      <c r="I14" s="49">
        <f t="shared" si="2"/>
        <v>0</v>
      </c>
      <c r="J14" s="49">
        <f t="shared" si="2"/>
        <v>0</v>
      </c>
      <c r="K14" s="49">
        <f t="shared" si="2"/>
        <v>9667.25</v>
      </c>
      <c r="L14" s="50">
        <f t="shared" si="2"/>
        <v>0</v>
      </c>
      <c r="M14" s="48">
        <f t="shared" si="1"/>
        <v>9667.25</v>
      </c>
      <c r="P14" s="20"/>
    </row>
    <row r="15" spans="1:16" x14ac:dyDescent="0.45">
      <c r="D15" s="22"/>
      <c r="E15" s="23"/>
      <c r="F15" s="23"/>
      <c r="G15" s="23"/>
      <c r="H15" s="23"/>
      <c r="I15" s="23"/>
      <c r="J15" s="23"/>
      <c r="K15" s="23"/>
      <c r="L15" s="22"/>
      <c r="M15" s="39"/>
    </row>
    <row r="17" spans="1:16" x14ac:dyDescent="0.45">
      <c r="C17" s="24"/>
      <c r="D17" s="25"/>
      <c r="E17" s="26"/>
      <c r="F17" s="26"/>
      <c r="G17" s="26"/>
      <c r="H17" s="26"/>
      <c r="I17" s="26"/>
      <c r="J17" s="26"/>
      <c r="K17" s="26"/>
      <c r="L17" s="25"/>
    </row>
    <row r="18" spans="1:16" s="8" customFormat="1" ht="26" x14ac:dyDescent="0.3">
      <c r="B18" s="95" t="s">
        <v>14</v>
      </c>
      <c r="C18" s="96"/>
      <c r="D18" s="27"/>
      <c r="E18" s="28"/>
      <c r="F18" s="28"/>
      <c r="G18" s="28"/>
      <c r="H18" s="28"/>
      <c r="I18" s="28"/>
      <c r="J18" s="28"/>
      <c r="K18" s="28"/>
      <c r="L18" s="27"/>
      <c r="M18" s="38"/>
    </row>
    <row r="19" spans="1:16" ht="37" x14ac:dyDescent="0.45">
      <c r="B19" s="52" t="str">
        <f t="shared" ref="B19:M19" si="3">B3</f>
        <v>Record No.</v>
      </c>
      <c r="C19" s="52" t="str">
        <f t="shared" si="3"/>
        <v>Date</v>
      </c>
      <c r="D19" s="52" t="str">
        <f t="shared" si="3"/>
        <v>Description of Expense</v>
      </c>
      <c r="E19" s="53" t="str">
        <f t="shared" si="3"/>
        <v>Travel</v>
      </c>
      <c r="F19" s="53" t="str">
        <f t="shared" si="3"/>
        <v>Car Mileage</v>
      </c>
      <c r="G19" s="53" t="str">
        <f t="shared" si="3"/>
        <v>Childcare</v>
      </c>
      <c r="H19" s="53" t="str">
        <f t="shared" si="3"/>
        <v>Information &amp; Communication</v>
      </c>
      <c r="I19" s="53" t="str">
        <f t="shared" si="3"/>
        <v>Conferences &amp; Training</v>
      </c>
      <c r="J19" s="53" t="str">
        <f t="shared" si="3"/>
        <v>Functions / Events</v>
      </c>
      <c r="K19" s="53" t="str">
        <f t="shared" si="3"/>
        <v>Councillor Allowances</v>
      </c>
      <c r="L19" s="52" t="str">
        <f t="shared" si="3"/>
        <v>Misc</v>
      </c>
      <c r="M19" s="53" t="str">
        <f t="shared" si="3"/>
        <v>Total</v>
      </c>
    </row>
    <row r="20" spans="1:16" x14ac:dyDescent="0.45">
      <c r="A20" s="11" t="str">
        <f t="shared" ref="A20:A24" si="4">$B$18</f>
        <v>Cr Blair COLWELL</v>
      </c>
      <c r="B20" s="57" t="s">
        <v>36</v>
      </c>
      <c r="C20" s="62">
        <v>45852</v>
      </c>
      <c r="D20" s="56" t="s">
        <v>30</v>
      </c>
      <c r="E20" s="15"/>
      <c r="F20" s="15"/>
      <c r="G20" s="15"/>
      <c r="H20" s="15"/>
      <c r="I20" s="15"/>
      <c r="J20" s="15"/>
      <c r="K20" s="15">
        <v>3.35</v>
      </c>
      <c r="L20" s="16"/>
      <c r="M20" s="51">
        <f t="shared" ref="M20:M32" si="5">SUM(E20:L20)</f>
        <v>3.35</v>
      </c>
    </row>
    <row r="21" spans="1:16" x14ac:dyDescent="0.45">
      <c r="B21" s="63" t="s">
        <v>36</v>
      </c>
      <c r="C21" s="64">
        <v>45852</v>
      </c>
      <c r="D21" s="56" t="s">
        <v>31</v>
      </c>
      <c r="E21" s="29"/>
      <c r="F21" s="16"/>
      <c r="G21" s="14"/>
      <c r="H21" s="15"/>
      <c r="I21" s="15"/>
      <c r="J21" s="15"/>
      <c r="K21" s="15">
        <v>1610.65</v>
      </c>
      <c r="L21" s="16"/>
      <c r="M21" s="51">
        <f t="shared" si="5"/>
        <v>1610.65</v>
      </c>
    </row>
    <row r="22" spans="1:16" x14ac:dyDescent="0.45">
      <c r="A22" s="11" t="str">
        <f t="shared" si="4"/>
        <v>Cr Blair COLWELL</v>
      </c>
      <c r="B22" s="63" t="s">
        <v>37</v>
      </c>
      <c r="C22" s="64">
        <v>45863</v>
      </c>
      <c r="D22" s="56" t="s">
        <v>32</v>
      </c>
      <c r="E22" s="29"/>
      <c r="F22" s="16"/>
      <c r="G22" s="14"/>
      <c r="H22" s="15"/>
      <c r="I22" s="15"/>
      <c r="J22" s="15"/>
      <c r="K22" s="15">
        <v>1610.65</v>
      </c>
      <c r="L22" s="16"/>
      <c r="M22" s="51">
        <f t="shared" si="5"/>
        <v>1610.65</v>
      </c>
    </row>
    <row r="23" spans="1:16" x14ac:dyDescent="0.45">
      <c r="B23" s="63" t="s">
        <v>38</v>
      </c>
      <c r="C23" s="64">
        <v>45877</v>
      </c>
      <c r="D23" s="56" t="s">
        <v>33</v>
      </c>
      <c r="E23" s="29"/>
      <c r="F23" s="16"/>
      <c r="G23" s="14"/>
      <c r="H23" s="15"/>
      <c r="I23" s="15"/>
      <c r="J23" s="15"/>
      <c r="K23" s="15">
        <v>1610.65</v>
      </c>
      <c r="L23" s="16"/>
      <c r="M23" s="51">
        <f t="shared" si="5"/>
        <v>1610.65</v>
      </c>
    </row>
    <row r="24" spans="1:16" x14ac:dyDescent="0.45">
      <c r="A24" s="11" t="str">
        <f t="shared" si="4"/>
        <v>Cr Blair COLWELL</v>
      </c>
      <c r="B24" s="63" t="s">
        <v>39</v>
      </c>
      <c r="C24" s="64">
        <v>45894</v>
      </c>
      <c r="D24" s="56" t="s">
        <v>34</v>
      </c>
      <c r="E24" s="35"/>
      <c r="F24" s="16"/>
      <c r="G24" s="15"/>
      <c r="H24" s="15"/>
      <c r="I24" s="15"/>
      <c r="J24" s="15"/>
      <c r="K24" s="15">
        <v>1610.65</v>
      </c>
      <c r="L24" s="41"/>
      <c r="M24" s="51">
        <f t="shared" si="5"/>
        <v>1610.65</v>
      </c>
    </row>
    <row r="25" spans="1:16" x14ac:dyDescent="0.45">
      <c r="B25" s="63" t="s">
        <v>40</v>
      </c>
      <c r="C25" s="64">
        <v>45898</v>
      </c>
      <c r="D25" s="56" t="s">
        <v>35</v>
      </c>
      <c r="E25" s="35">
        <v>90.4</v>
      </c>
      <c r="F25" s="16"/>
      <c r="G25" s="15"/>
      <c r="H25" s="15"/>
      <c r="I25" s="15"/>
      <c r="J25" s="15"/>
      <c r="K25" s="15"/>
      <c r="L25" s="41"/>
      <c r="M25" s="51">
        <f t="shared" si="5"/>
        <v>90.4</v>
      </c>
    </row>
    <row r="26" spans="1:16" x14ac:dyDescent="0.45">
      <c r="B26" s="77" t="s">
        <v>131</v>
      </c>
      <c r="C26" s="78" t="s">
        <v>127</v>
      </c>
      <c r="D26" s="76" t="s">
        <v>129</v>
      </c>
      <c r="E26" s="35"/>
      <c r="F26" s="16"/>
      <c r="G26" s="15"/>
      <c r="H26" s="15"/>
      <c r="I26" s="15"/>
      <c r="J26" s="15"/>
      <c r="K26" s="15">
        <v>1610.65</v>
      </c>
      <c r="L26" s="41"/>
      <c r="M26" s="51">
        <f t="shared" si="5"/>
        <v>1610.65</v>
      </c>
    </row>
    <row r="27" spans="1:16" x14ac:dyDescent="0.45">
      <c r="B27" s="77" t="s">
        <v>132</v>
      </c>
      <c r="C27" s="78" t="s">
        <v>128</v>
      </c>
      <c r="D27" s="76" t="s">
        <v>130</v>
      </c>
      <c r="E27" s="35"/>
      <c r="F27" s="16"/>
      <c r="G27" s="15"/>
      <c r="H27" s="15"/>
      <c r="I27" s="15"/>
      <c r="J27" s="15"/>
      <c r="K27" s="15">
        <v>1610.65</v>
      </c>
      <c r="L27" s="41"/>
      <c r="M27" s="51">
        <f t="shared" si="5"/>
        <v>1610.65</v>
      </c>
    </row>
    <row r="28" spans="1:16" x14ac:dyDescent="0.45">
      <c r="B28" s="77"/>
      <c r="C28" s="80"/>
      <c r="D28" s="76"/>
      <c r="E28" s="35"/>
      <c r="F28" s="16"/>
      <c r="G28" s="15"/>
      <c r="H28" s="15"/>
      <c r="I28" s="15"/>
      <c r="J28" s="15"/>
      <c r="K28" s="15"/>
      <c r="L28" s="41"/>
      <c r="M28" s="51">
        <f t="shared" si="5"/>
        <v>0</v>
      </c>
    </row>
    <row r="29" spans="1:16" x14ac:dyDescent="0.45">
      <c r="B29" s="77"/>
      <c r="C29" s="80"/>
      <c r="D29" s="76"/>
      <c r="E29" s="35"/>
      <c r="F29" s="16"/>
      <c r="G29" s="15"/>
      <c r="H29" s="15"/>
      <c r="I29" s="15"/>
      <c r="J29" s="15"/>
      <c r="K29" s="15"/>
      <c r="L29" s="41"/>
      <c r="M29" s="51">
        <f t="shared" si="5"/>
        <v>0</v>
      </c>
    </row>
    <row r="30" spans="1:16" x14ac:dyDescent="0.45">
      <c r="B30" s="58"/>
      <c r="C30" s="59"/>
      <c r="D30" s="60"/>
      <c r="E30" s="35"/>
      <c r="F30" s="16"/>
      <c r="G30" s="15"/>
      <c r="H30" s="15"/>
      <c r="I30" s="15"/>
      <c r="J30" s="15"/>
      <c r="K30" s="15"/>
      <c r="L30" s="41"/>
      <c r="M30" s="51">
        <f t="shared" si="5"/>
        <v>0</v>
      </c>
    </row>
    <row r="31" spans="1:16" x14ac:dyDescent="0.45">
      <c r="B31" s="58"/>
      <c r="C31" s="59"/>
      <c r="D31" s="61"/>
      <c r="E31" s="30"/>
      <c r="F31" s="31"/>
      <c r="G31" s="18"/>
      <c r="H31" s="15"/>
      <c r="I31" s="15"/>
      <c r="J31" s="15"/>
      <c r="K31" s="15"/>
      <c r="L31" s="32"/>
      <c r="M31" s="51">
        <f t="shared" si="5"/>
        <v>0</v>
      </c>
    </row>
    <row r="32" spans="1:16" x14ac:dyDescent="0.45">
      <c r="B32" s="88" t="s">
        <v>13</v>
      </c>
      <c r="C32" s="89"/>
      <c r="D32" s="90"/>
      <c r="E32" s="49">
        <f t="shared" ref="E32:L32" si="6">SUM(E20:E31)</f>
        <v>90.4</v>
      </c>
      <c r="F32" s="49">
        <f t="shared" si="6"/>
        <v>0</v>
      </c>
      <c r="G32" s="49">
        <f t="shared" si="6"/>
        <v>0</v>
      </c>
      <c r="H32" s="49">
        <f t="shared" si="6"/>
        <v>0</v>
      </c>
      <c r="I32" s="49">
        <f t="shared" si="6"/>
        <v>0</v>
      </c>
      <c r="J32" s="49">
        <f t="shared" si="6"/>
        <v>0</v>
      </c>
      <c r="K32" s="49">
        <f t="shared" si="6"/>
        <v>9667.25</v>
      </c>
      <c r="L32" s="49">
        <f t="shared" si="6"/>
        <v>0</v>
      </c>
      <c r="M32" s="48">
        <f t="shared" si="5"/>
        <v>9757.65</v>
      </c>
      <c r="P32" s="20"/>
    </row>
    <row r="33" spans="1:16" x14ac:dyDescent="0.45">
      <c r="C33" s="33"/>
      <c r="D33" s="34"/>
      <c r="E33" s="34"/>
      <c r="F33" s="34"/>
      <c r="G33" s="34"/>
      <c r="H33" s="34"/>
      <c r="I33" s="34"/>
      <c r="J33" s="34"/>
      <c r="K33" s="34"/>
      <c r="L33" s="34"/>
    </row>
    <row r="34" spans="1:16" x14ac:dyDescent="0.45">
      <c r="C34" s="24"/>
      <c r="D34" s="25"/>
      <c r="E34" s="26"/>
      <c r="F34" s="26"/>
      <c r="G34" s="26"/>
      <c r="H34" s="26"/>
      <c r="I34" s="26"/>
      <c r="J34" s="26"/>
      <c r="K34" s="26"/>
      <c r="L34" s="25"/>
    </row>
    <row r="35" spans="1:16" x14ac:dyDescent="0.45">
      <c r="C35" s="24"/>
      <c r="D35" s="25"/>
      <c r="E35" s="26"/>
      <c r="F35" s="26"/>
      <c r="G35" s="26"/>
      <c r="H35" s="26"/>
      <c r="I35" s="26"/>
      <c r="J35" s="26"/>
      <c r="K35" s="26"/>
      <c r="L35" s="25"/>
    </row>
    <row r="36" spans="1:16" ht="26" x14ac:dyDescent="0.45">
      <c r="B36" s="95" t="s">
        <v>15</v>
      </c>
      <c r="C36" s="96"/>
      <c r="D36" s="27"/>
      <c r="E36" s="28"/>
      <c r="F36" s="28"/>
      <c r="G36" s="28"/>
      <c r="H36" s="28"/>
      <c r="I36" s="28"/>
      <c r="J36" s="28"/>
      <c r="K36" s="28"/>
      <c r="L36" s="27"/>
      <c r="M36" s="38"/>
    </row>
    <row r="37" spans="1:16" ht="37" x14ac:dyDescent="0.45">
      <c r="B37" s="52" t="str">
        <f t="shared" ref="B37:M37" si="7">B3</f>
        <v>Record No.</v>
      </c>
      <c r="C37" s="52" t="str">
        <f t="shared" si="7"/>
        <v>Date</v>
      </c>
      <c r="D37" s="52" t="str">
        <f t="shared" si="7"/>
        <v>Description of Expense</v>
      </c>
      <c r="E37" s="53" t="str">
        <f t="shared" si="7"/>
        <v>Travel</v>
      </c>
      <c r="F37" s="53" t="str">
        <f t="shared" si="7"/>
        <v>Car Mileage</v>
      </c>
      <c r="G37" s="53" t="str">
        <f t="shared" si="7"/>
        <v>Childcare</v>
      </c>
      <c r="H37" s="53" t="str">
        <f t="shared" si="7"/>
        <v>Information &amp; Communication</v>
      </c>
      <c r="I37" s="53" t="str">
        <f t="shared" si="7"/>
        <v>Conferences &amp; Training</v>
      </c>
      <c r="J37" s="53" t="str">
        <f t="shared" si="7"/>
        <v>Functions / Events</v>
      </c>
      <c r="K37" s="53" t="str">
        <f t="shared" si="7"/>
        <v>Councillor Allowances</v>
      </c>
      <c r="L37" s="52" t="str">
        <f t="shared" si="7"/>
        <v>Misc</v>
      </c>
      <c r="M37" s="53" t="str">
        <f t="shared" si="7"/>
        <v>Total</v>
      </c>
    </row>
    <row r="38" spans="1:16" x14ac:dyDescent="0.45">
      <c r="A38" s="11" t="str">
        <f t="shared" ref="A38" si="8">$B$36</f>
        <v>Cr Lawrie COX</v>
      </c>
      <c r="B38" s="67" t="s">
        <v>54</v>
      </c>
      <c r="C38" s="68" t="s">
        <v>46</v>
      </c>
      <c r="D38" s="66" t="s">
        <v>30</v>
      </c>
      <c r="E38" s="35"/>
      <c r="F38" s="36"/>
      <c r="G38" s="36"/>
      <c r="H38" s="36"/>
      <c r="I38" s="36"/>
      <c r="J38" s="37"/>
      <c r="K38" s="37">
        <v>3.35</v>
      </c>
      <c r="L38" s="14"/>
      <c r="M38" s="47">
        <f>SUM(E38:L38)</f>
        <v>3.35</v>
      </c>
      <c r="P38" s="25"/>
    </row>
    <row r="39" spans="1:16" x14ac:dyDescent="0.45">
      <c r="B39" s="67" t="s">
        <v>54</v>
      </c>
      <c r="C39" s="68" t="s">
        <v>46</v>
      </c>
      <c r="D39" s="66" t="s">
        <v>31</v>
      </c>
      <c r="E39" s="15"/>
      <c r="F39" s="15"/>
      <c r="G39" s="15"/>
      <c r="H39" s="15"/>
      <c r="I39" s="15"/>
      <c r="J39" s="37"/>
      <c r="K39" s="37">
        <v>1610.65</v>
      </c>
      <c r="L39" s="15"/>
      <c r="M39" s="47">
        <f t="shared" ref="M39:M55" si="9">SUM(E39:L39)</f>
        <v>1610.65</v>
      </c>
      <c r="P39" s="25"/>
    </row>
    <row r="40" spans="1:16" x14ac:dyDescent="0.45">
      <c r="B40" s="67" t="s">
        <v>55</v>
      </c>
      <c r="C40" s="68" t="s">
        <v>47</v>
      </c>
      <c r="D40" s="66" t="s">
        <v>41</v>
      </c>
      <c r="E40" s="15">
        <v>121.65</v>
      </c>
      <c r="F40" s="37"/>
      <c r="G40" s="37"/>
      <c r="H40" s="37"/>
      <c r="I40" s="37"/>
      <c r="J40" s="37"/>
      <c r="K40" s="37"/>
      <c r="L40" s="15"/>
      <c r="M40" s="47">
        <f t="shared" si="9"/>
        <v>121.65</v>
      </c>
      <c r="P40" s="25"/>
    </row>
    <row r="41" spans="1:16" x14ac:dyDescent="0.45">
      <c r="B41" s="67" t="s">
        <v>55</v>
      </c>
      <c r="C41" s="68" t="s">
        <v>47</v>
      </c>
      <c r="D41" s="66" t="s">
        <v>41</v>
      </c>
      <c r="E41" s="15">
        <v>7.48</v>
      </c>
      <c r="F41" s="37"/>
      <c r="G41" s="37"/>
      <c r="H41" s="37"/>
      <c r="I41" s="37"/>
      <c r="J41" s="37"/>
      <c r="K41" s="37"/>
      <c r="L41" s="15"/>
      <c r="M41" s="47">
        <f t="shared" si="9"/>
        <v>7.48</v>
      </c>
      <c r="P41" s="25"/>
    </row>
    <row r="42" spans="1:16" x14ac:dyDescent="0.45">
      <c r="B42" s="67" t="s">
        <v>56</v>
      </c>
      <c r="C42" s="68" t="s">
        <v>48</v>
      </c>
      <c r="D42" s="66" t="s">
        <v>32</v>
      </c>
      <c r="E42" s="15"/>
      <c r="F42" s="37"/>
      <c r="G42" s="37"/>
      <c r="H42" s="37"/>
      <c r="I42" s="37"/>
      <c r="J42" s="37"/>
      <c r="K42" s="37">
        <v>1610.65</v>
      </c>
      <c r="L42" s="15"/>
      <c r="M42" s="47">
        <f t="shared" si="9"/>
        <v>1610.65</v>
      </c>
      <c r="P42" s="25"/>
    </row>
    <row r="43" spans="1:16" x14ac:dyDescent="0.45">
      <c r="B43" s="67" t="s">
        <v>57</v>
      </c>
      <c r="C43" s="68" t="s">
        <v>49</v>
      </c>
      <c r="D43" s="66" t="s">
        <v>42</v>
      </c>
      <c r="E43" s="15">
        <v>874.93</v>
      </c>
      <c r="F43" s="37"/>
      <c r="G43" s="37"/>
      <c r="H43" s="37"/>
      <c r="I43" s="37"/>
      <c r="J43" s="37"/>
      <c r="K43" s="37"/>
      <c r="L43" s="15"/>
      <c r="M43" s="47">
        <f t="shared" si="9"/>
        <v>874.93</v>
      </c>
      <c r="P43" s="25"/>
    </row>
    <row r="44" spans="1:16" x14ac:dyDescent="0.45">
      <c r="B44" s="67" t="s">
        <v>58</v>
      </c>
      <c r="C44" s="68" t="s">
        <v>50</v>
      </c>
      <c r="D44" s="66" t="s">
        <v>33</v>
      </c>
      <c r="E44" s="15"/>
      <c r="F44" s="37"/>
      <c r="G44" s="37"/>
      <c r="H44" s="37"/>
      <c r="I44" s="37"/>
      <c r="J44" s="37"/>
      <c r="K44" s="37">
        <v>1610.65</v>
      </c>
      <c r="L44" s="15"/>
      <c r="M44" s="47">
        <f t="shared" si="9"/>
        <v>1610.65</v>
      </c>
      <c r="P44" s="25"/>
    </row>
    <row r="45" spans="1:16" x14ac:dyDescent="0.45">
      <c r="B45" s="67" t="s">
        <v>59</v>
      </c>
      <c r="C45" s="68" t="s">
        <v>51</v>
      </c>
      <c r="D45" s="66" t="s">
        <v>43</v>
      </c>
      <c r="E45" s="15">
        <v>140.68</v>
      </c>
      <c r="F45" s="37"/>
      <c r="G45" s="37"/>
      <c r="H45" s="37"/>
      <c r="I45" s="37"/>
      <c r="J45" s="37"/>
      <c r="K45" s="37"/>
      <c r="L45" s="15"/>
      <c r="M45" s="47">
        <f t="shared" si="9"/>
        <v>140.68</v>
      </c>
      <c r="P45" s="25"/>
    </row>
    <row r="46" spans="1:16" x14ac:dyDescent="0.45">
      <c r="B46" s="67" t="s">
        <v>59</v>
      </c>
      <c r="C46" s="68" t="s">
        <v>51</v>
      </c>
      <c r="D46" s="66" t="s">
        <v>43</v>
      </c>
      <c r="E46" s="15">
        <v>8.44</v>
      </c>
      <c r="F46" s="37"/>
      <c r="G46" s="37"/>
      <c r="H46" s="37"/>
      <c r="I46" s="37"/>
      <c r="J46" s="37"/>
      <c r="K46" s="37"/>
      <c r="L46" s="15"/>
      <c r="M46" s="47">
        <f t="shared" si="9"/>
        <v>8.44</v>
      </c>
      <c r="P46" s="25"/>
    </row>
    <row r="47" spans="1:16" x14ac:dyDescent="0.45">
      <c r="B47" s="67" t="s">
        <v>60</v>
      </c>
      <c r="C47" s="68" t="s">
        <v>52</v>
      </c>
      <c r="D47" s="66" t="s">
        <v>34</v>
      </c>
      <c r="E47" s="15"/>
      <c r="F47" s="37"/>
      <c r="G47" s="37"/>
      <c r="H47" s="37"/>
      <c r="I47" s="37"/>
      <c r="J47" s="37"/>
      <c r="K47" s="37">
        <v>1610.65</v>
      </c>
      <c r="L47" s="15"/>
      <c r="M47" s="47">
        <f t="shared" si="9"/>
        <v>1610.65</v>
      </c>
      <c r="P47" s="25"/>
    </row>
    <row r="48" spans="1:16" ht="37" x14ac:dyDescent="0.45">
      <c r="B48" s="67" t="s">
        <v>61</v>
      </c>
      <c r="C48" s="68" t="s">
        <v>53</v>
      </c>
      <c r="D48" s="66" t="s">
        <v>44</v>
      </c>
      <c r="E48" s="15">
        <v>740</v>
      </c>
      <c r="F48" s="37"/>
      <c r="G48" s="37"/>
      <c r="H48" s="37"/>
      <c r="I48" s="37"/>
      <c r="J48" s="37"/>
      <c r="K48" s="37"/>
      <c r="L48" s="15"/>
      <c r="M48" s="47">
        <f t="shared" si="9"/>
        <v>740</v>
      </c>
      <c r="P48" s="25"/>
    </row>
    <row r="49" spans="2:16" ht="37" x14ac:dyDescent="0.45">
      <c r="B49" s="67" t="s">
        <v>61</v>
      </c>
      <c r="C49" s="68" t="s">
        <v>53</v>
      </c>
      <c r="D49" s="66" t="s">
        <v>45</v>
      </c>
      <c r="E49" s="15"/>
      <c r="F49" s="37"/>
      <c r="G49" s="37"/>
      <c r="H49" s="37"/>
      <c r="I49" s="37">
        <v>695</v>
      </c>
      <c r="J49" s="37"/>
      <c r="K49" s="37"/>
      <c r="L49" s="15"/>
      <c r="M49" s="47">
        <f t="shared" si="9"/>
        <v>695</v>
      </c>
      <c r="P49" s="25"/>
    </row>
    <row r="50" spans="2:16" x14ac:dyDescent="0.45">
      <c r="B50" s="77" t="s">
        <v>133</v>
      </c>
      <c r="C50" s="78" t="s">
        <v>127</v>
      </c>
      <c r="D50" s="76" t="s">
        <v>129</v>
      </c>
      <c r="E50" s="15"/>
      <c r="F50" s="37"/>
      <c r="G50" s="37"/>
      <c r="H50" s="37"/>
      <c r="I50" s="37"/>
      <c r="J50" s="37"/>
      <c r="K50" s="37">
        <v>1610.65</v>
      </c>
      <c r="L50" s="15"/>
      <c r="M50" s="47">
        <f t="shared" si="9"/>
        <v>1610.65</v>
      </c>
      <c r="P50" s="25"/>
    </row>
    <row r="51" spans="2:16" x14ac:dyDescent="0.45">
      <c r="B51" s="77" t="s">
        <v>134</v>
      </c>
      <c r="C51" s="78" t="s">
        <v>128</v>
      </c>
      <c r="D51" s="76" t="s">
        <v>130</v>
      </c>
      <c r="E51" s="15"/>
      <c r="F51" s="37"/>
      <c r="G51" s="37"/>
      <c r="H51" s="37"/>
      <c r="I51" s="37"/>
      <c r="J51" s="37"/>
      <c r="K51" s="37">
        <v>1610.65</v>
      </c>
      <c r="L51" s="15"/>
      <c r="M51" s="47">
        <f t="shared" si="9"/>
        <v>1610.65</v>
      </c>
      <c r="P51" s="25"/>
    </row>
    <row r="52" spans="2:16" x14ac:dyDescent="0.45">
      <c r="B52" s="17"/>
      <c r="C52" s="13"/>
      <c r="D52" s="14"/>
      <c r="E52" s="15"/>
      <c r="F52" s="37"/>
      <c r="G52" s="37"/>
      <c r="H52" s="37"/>
      <c r="I52" s="37"/>
      <c r="J52" s="37"/>
      <c r="K52" s="37"/>
      <c r="L52" s="15"/>
      <c r="M52" s="47">
        <f t="shared" si="9"/>
        <v>0</v>
      </c>
      <c r="P52" s="25"/>
    </row>
    <row r="53" spans="2:16" x14ac:dyDescent="0.45">
      <c r="B53" s="17"/>
      <c r="C53" s="13"/>
      <c r="D53" s="14"/>
      <c r="E53" s="15"/>
      <c r="F53" s="37"/>
      <c r="G53" s="37"/>
      <c r="H53" s="37"/>
      <c r="I53" s="37"/>
      <c r="J53" s="37"/>
      <c r="K53" s="37"/>
      <c r="L53" s="15"/>
      <c r="M53" s="47">
        <f t="shared" si="9"/>
        <v>0</v>
      </c>
      <c r="P53" s="25"/>
    </row>
    <row r="54" spans="2:16" x14ac:dyDescent="0.45">
      <c r="B54" s="17"/>
      <c r="C54" s="13"/>
      <c r="D54" s="14"/>
      <c r="E54" s="15"/>
      <c r="F54" s="37"/>
      <c r="G54" s="37"/>
      <c r="H54" s="37"/>
      <c r="I54" s="37"/>
      <c r="J54" s="37"/>
      <c r="K54" s="37"/>
      <c r="L54" s="15"/>
      <c r="M54" s="47">
        <f t="shared" si="9"/>
        <v>0</v>
      </c>
      <c r="P54" s="25"/>
    </row>
    <row r="55" spans="2:16" x14ac:dyDescent="0.45">
      <c r="B55" s="17"/>
      <c r="C55" s="45"/>
      <c r="D55" s="14"/>
      <c r="E55" s="15"/>
      <c r="F55" s="37"/>
      <c r="G55" s="37"/>
      <c r="H55" s="37"/>
      <c r="I55" s="37"/>
      <c r="J55" s="37"/>
      <c r="K55" s="37"/>
      <c r="L55" s="15"/>
      <c r="M55" s="47">
        <f t="shared" si="9"/>
        <v>0</v>
      </c>
      <c r="P55" s="25"/>
    </row>
    <row r="56" spans="2:16" x14ac:dyDescent="0.45">
      <c r="B56" s="88" t="s">
        <v>13</v>
      </c>
      <c r="C56" s="89"/>
      <c r="D56" s="90"/>
      <c r="E56" s="49">
        <f>SUM(E35:E55)</f>
        <v>1893.18</v>
      </c>
      <c r="F56" s="49">
        <f>SUM(F38:G55)</f>
        <v>0</v>
      </c>
      <c r="G56" s="49">
        <f t="shared" ref="G56:L56" si="10">SUM(G38:G55)</f>
        <v>0</v>
      </c>
      <c r="H56" s="49">
        <f t="shared" si="10"/>
        <v>0</v>
      </c>
      <c r="I56" s="49">
        <f t="shared" si="10"/>
        <v>695</v>
      </c>
      <c r="J56" s="49">
        <f t="shared" si="10"/>
        <v>0</v>
      </c>
      <c r="K56" s="49">
        <f t="shared" si="10"/>
        <v>9667.25</v>
      </c>
      <c r="L56" s="49">
        <f t="shared" si="10"/>
        <v>0</v>
      </c>
      <c r="M56" s="48">
        <f t="shared" ref="M56" si="11">SUM(E56:L56)</f>
        <v>12255.43</v>
      </c>
      <c r="P56" s="20"/>
    </row>
    <row r="57" spans="2:16" x14ac:dyDescent="0.45">
      <c r="C57" s="24"/>
      <c r="D57" s="25"/>
      <c r="E57" s="26"/>
      <c r="F57" s="26"/>
      <c r="G57" s="26"/>
      <c r="H57" s="26"/>
      <c r="I57" s="26"/>
      <c r="J57" s="26"/>
      <c r="K57" s="26"/>
      <c r="L57" s="25"/>
    </row>
    <row r="58" spans="2:16" x14ac:dyDescent="0.45">
      <c r="C58" s="24"/>
      <c r="D58" s="25"/>
      <c r="E58" s="26"/>
      <c r="F58" s="26"/>
      <c r="G58" s="26"/>
      <c r="H58" s="26"/>
      <c r="I58" s="26"/>
      <c r="J58" s="26"/>
      <c r="K58" s="26"/>
      <c r="L58" s="25"/>
    </row>
    <row r="59" spans="2:16" ht="26" x14ac:dyDescent="0.45">
      <c r="B59" s="91" t="s">
        <v>16</v>
      </c>
      <c r="C59" s="92"/>
      <c r="D59" s="8"/>
      <c r="E59" s="9"/>
      <c r="F59" s="9"/>
      <c r="G59" s="9"/>
      <c r="H59" s="9"/>
      <c r="I59" s="9"/>
      <c r="J59" s="9"/>
      <c r="K59" s="9"/>
      <c r="L59" s="8"/>
      <c r="M59" s="38"/>
    </row>
    <row r="60" spans="2:16" ht="37" x14ac:dyDescent="0.45">
      <c r="B60" s="52" t="str">
        <f t="shared" ref="B60:M60" si="12">B3</f>
        <v>Record No.</v>
      </c>
      <c r="C60" s="52" t="str">
        <f t="shared" si="12"/>
        <v>Date</v>
      </c>
      <c r="D60" s="52" t="str">
        <f t="shared" si="12"/>
        <v>Description of Expense</v>
      </c>
      <c r="E60" s="53" t="str">
        <f t="shared" si="12"/>
        <v>Travel</v>
      </c>
      <c r="F60" s="53" t="str">
        <f t="shared" si="12"/>
        <v>Car Mileage</v>
      </c>
      <c r="G60" s="53" t="str">
        <f t="shared" si="12"/>
        <v>Childcare</v>
      </c>
      <c r="H60" s="53" t="str">
        <f t="shared" si="12"/>
        <v>Information &amp; Communication</v>
      </c>
      <c r="I60" s="53" t="str">
        <f t="shared" si="12"/>
        <v>Conferences &amp; Training</v>
      </c>
      <c r="J60" s="53" t="str">
        <f t="shared" si="12"/>
        <v>Functions / Events</v>
      </c>
      <c r="K60" s="53" t="str">
        <f t="shared" si="12"/>
        <v>Councillor Allowances</v>
      </c>
      <c r="L60" s="52" t="str">
        <f t="shared" si="12"/>
        <v>Misc</v>
      </c>
      <c r="M60" s="53" t="str">
        <f t="shared" si="12"/>
        <v>Total</v>
      </c>
    </row>
    <row r="61" spans="2:16" x14ac:dyDescent="0.45">
      <c r="B61" s="67" t="s">
        <v>63</v>
      </c>
      <c r="C61" s="68" t="s">
        <v>46</v>
      </c>
      <c r="D61" s="66" t="s">
        <v>30</v>
      </c>
      <c r="E61" s="15"/>
      <c r="F61" s="15"/>
      <c r="G61" s="15"/>
      <c r="H61" s="15"/>
      <c r="I61" s="15"/>
      <c r="J61" s="15"/>
      <c r="K61" s="15">
        <v>3.35</v>
      </c>
      <c r="L61" s="16"/>
      <c r="M61" s="47">
        <f t="shared" ref="M61:M75" si="13">SUM(E61:L61)</f>
        <v>3.35</v>
      </c>
    </row>
    <row r="62" spans="2:16" x14ac:dyDescent="0.45">
      <c r="B62" s="67" t="s">
        <v>63</v>
      </c>
      <c r="C62" s="68" t="s">
        <v>46</v>
      </c>
      <c r="D62" s="66" t="s">
        <v>31</v>
      </c>
      <c r="E62" s="15"/>
      <c r="F62" s="15"/>
      <c r="G62" s="15"/>
      <c r="H62" s="15"/>
      <c r="I62" s="15"/>
      <c r="J62" s="15"/>
      <c r="K62" s="15">
        <v>1610.65</v>
      </c>
      <c r="L62" s="16"/>
      <c r="M62" s="47">
        <f t="shared" si="13"/>
        <v>1610.65</v>
      </c>
    </row>
    <row r="63" spans="2:16" x14ac:dyDescent="0.45">
      <c r="B63" s="67" t="s">
        <v>55</v>
      </c>
      <c r="C63" s="68" t="s">
        <v>47</v>
      </c>
      <c r="D63" s="66" t="s">
        <v>163</v>
      </c>
      <c r="E63" s="15">
        <v>20.54</v>
      </c>
      <c r="F63" s="15"/>
      <c r="G63" s="15"/>
      <c r="H63" s="15"/>
      <c r="I63" s="15"/>
      <c r="J63" s="15"/>
      <c r="K63" s="15"/>
      <c r="L63" s="16"/>
      <c r="M63" s="47">
        <f t="shared" si="13"/>
        <v>20.54</v>
      </c>
    </row>
    <row r="64" spans="2:16" x14ac:dyDescent="0.45">
      <c r="B64" s="67" t="s">
        <v>55</v>
      </c>
      <c r="C64" s="68" t="s">
        <v>47</v>
      </c>
      <c r="D64" s="66" t="s">
        <v>163</v>
      </c>
      <c r="E64" s="15">
        <v>1.1299999999999999</v>
      </c>
      <c r="F64" s="15"/>
      <c r="G64" s="15"/>
      <c r="H64" s="15"/>
      <c r="I64" s="15"/>
      <c r="J64" s="15"/>
      <c r="K64" s="15"/>
      <c r="L64" s="16"/>
      <c r="M64" s="47">
        <f t="shared" si="13"/>
        <v>1.1299999999999999</v>
      </c>
    </row>
    <row r="65" spans="1:13" x14ac:dyDescent="0.45">
      <c r="B65" s="67" t="s">
        <v>64</v>
      </c>
      <c r="C65" s="68" t="s">
        <v>48</v>
      </c>
      <c r="D65" s="66" t="s">
        <v>32</v>
      </c>
      <c r="E65" s="15"/>
      <c r="F65" s="15"/>
      <c r="G65" s="15"/>
      <c r="H65" s="15"/>
      <c r="I65" s="15"/>
      <c r="J65" s="15"/>
      <c r="K65" s="15">
        <v>1610.65</v>
      </c>
      <c r="L65" s="16"/>
      <c r="M65" s="47">
        <f t="shared" si="13"/>
        <v>1610.65</v>
      </c>
    </row>
    <row r="66" spans="1:13" x14ac:dyDescent="0.45">
      <c r="B66" s="67" t="s">
        <v>65</v>
      </c>
      <c r="C66" s="68" t="s">
        <v>50</v>
      </c>
      <c r="D66" s="66" t="s">
        <v>33</v>
      </c>
      <c r="E66" s="15"/>
      <c r="F66" s="15"/>
      <c r="G66" s="15"/>
      <c r="H66" s="15"/>
      <c r="I66" s="15"/>
      <c r="J66" s="15"/>
      <c r="K66" s="15">
        <v>1610.65</v>
      </c>
      <c r="L66" s="16"/>
      <c r="M66" s="47">
        <f t="shared" si="13"/>
        <v>1610.65</v>
      </c>
    </row>
    <row r="67" spans="1:13" x14ac:dyDescent="0.45">
      <c r="B67" s="67" t="s">
        <v>66</v>
      </c>
      <c r="C67" s="68" t="s">
        <v>50</v>
      </c>
      <c r="D67" s="66" t="s">
        <v>62</v>
      </c>
      <c r="E67" s="15">
        <v>118.18</v>
      </c>
      <c r="F67" s="15"/>
      <c r="G67" s="15"/>
      <c r="H67" s="15"/>
      <c r="I67" s="15"/>
      <c r="J67" s="15"/>
      <c r="K67" s="15"/>
      <c r="L67" s="16"/>
      <c r="M67" s="47">
        <f t="shared" si="13"/>
        <v>118.18</v>
      </c>
    </row>
    <row r="68" spans="1:13" x14ac:dyDescent="0.45">
      <c r="B68" s="67" t="s">
        <v>67</v>
      </c>
      <c r="C68" s="68" t="s">
        <v>52</v>
      </c>
      <c r="D68" s="66" t="s">
        <v>34</v>
      </c>
      <c r="E68" s="15"/>
      <c r="F68" s="15"/>
      <c r="G68" s="15"/>
      <c r="H68" s="15"/>
      <c r="I68" s="15"/>
      <c r="J68" s="15"/>
      <c r="K68" s="15">
        <v>1610.65</v>
      </c>
      <c r="L68" s="16"/>
      <c r="M68" s="47">
        <f t="shared" si="13"/>
        <v>1610.65</v>
      </c>
    </row>
    <row r="69" spans="1:13" x14ac:dyDescent="0.45">
      <c r="B69" s="77" t="s">
        <v>135</v>
      </c>
      <c r="C69" s="78" t="s">
        <v>127</v>
      </c>
      <c r="D69" s="76" t="s">
        <v>129</v>
      </c>
      <c r="E69" s="15"/>
      <c r="F69" s="15"/>
      <c r="G69" s="15"/>
      <c r="H69" s="15"/>
      <c r="I69" s="15"/>
      <c r="J69" s="15"/>
      <c r="K69" s="15">
        <v>1610.65</v>
      </c>
      <c r="L69" s="16"/>
      <c r="M69" s="47">
        <f t="shared" si="13"/>
        <v>1610.65</v>
      </c>
    </row>
    <row r="70" spans="1:13" x14ac:dyDescent="0.45">
      <c r="B70" s="77" t="s">
        <v>136</v>
      </c>
      <c r="C70" s="78" t="s">
        <v>128</v>
      </c>
      <c r="D70" s="76" t="s">
        <v>130</v>
      </c>
      <c r="E70" s="15"/>
      <c r="F70" s="15"/>
      <c r="G70" s="15"/>
      <c r="H70" s="15"/>
      <c r="I70" s="15"/>
      <c r="J70" s="15"/>
      <c r="K70" s="15">
        <v>1610.65</v>
      </c>
      <c r="L70" s="16"/>
      <c r="M70" s="47">
        <f t="shared" si="13"/>
        <v>1610.65</v>
      </c>
    </row>
    <row r="71" spans="1:13" x14ac:dyDescent="0.45">
      <c r="B71" s="73"/>
      <c r="C71" s="74"/>
      <c r="D71" s="75"/>
      <c r="E71" s="15"/>
      <c r="F71" s="15"/>
      <c r="G71" s="15"/>
      <c r="H71" s="15"/>
      <c r="I71" s="15"/>
      <c r="J71" s="15"/>
      <c r="K71" s="15"/>
      <c r="L71" s="16"/>
      <c r="M71" s="47">
        <f t="shared" si="13"/>
        <v>0</v>
      </c>
    </row>
    <row r="72" spans="1:13" x14ac:dyDescent="0.45">
      <c r="B72" s="73"/>
      <c r="C72" s="74"/>
      <c r="D72" s="75"/>
      <c r="E72" s="15"/>
      <c r="F72" s="15"/>
      <c r="G72" s="15"/>
      <c r="H72" s="15"/>
      <c r="I72" s="15"/>
      <c r="J72" s="15"/>
      <c r="K72" s="15"/>
      <c r="L72" s="16"/>
      <c r="M72" s="47">
        <f t="shared" si="13"/>
        <v>0</v>
      </c>
    </row>
    <row r="73" spans="1:13" x14ac:dyDescent="0.45">
      <c r="A73" s="25"/>
      <c r="B73" s="17"/>
      <c r="C73" s="13"/>
      <c r="D73" s="14"/>
      <c r="E73" s="15"/>
      <c r="F73" s="18"/>
      <c r="G73" s="15"/>
      <c r="H73" s="15"/>
      <c r="I73" s="15"/>
      <c r="J73" s="15"/>
      <c r="K73" s="15"/>
      <c r="L73" s="15"/>
      <c r="M73" s="47">
        <f t="shared" si="13"/>
        <v>0</v>
      </c>
    </row>
    <row r="74" spans="1:13" x14ac:dyDescent="0.45">
      <c r="B74" s="17"/>
      <c r="C74" s="13"/>
      <c r="D74" s="14"/>
      <c r="E74" s="15"/>
      <c r="F74" s="18"/>
      <c r="G74" s="15"/>
      <c r="H74" s="15"/>
      <c r="I74" s="15"/>
      <c r="J74" s="15"/>
      <c r="K74" s="15"/>
      <c r="L74" s="19"/>
      <c r="M74" s="47">
        <f t="shared" si="13"/>
        <v>0</v>
      </c>
    </row>
    <row r="75" spans="1:13" x14ac:dyDescent="0.45">
      <c r="B75" s="88" t="s">
        <v>13</v>
      </c>
      <c r="C75" s="89"/>
      <c r="D75" s="90"/>
      <c r="E75" s="49">
        <f t="shared" ref="E75:L75" si="14">SUM(E61:E74)</f>
        <v>139.85</v>
      </c>
      <c r="F75" s="49">
        <f t="shared" si="14"/>
        <v>0</v>
      </c>
      <c r="G75" s="49">
        <f t="shared" si="14"/>
        <v>0</v>
      </c>
      <c r="H75" s="49">
        <f t="shared" si="14"/>
        <v>0</v>
      </c>
      <c r="I75" s="49">
        <f t="shared" si="14"/>
        <v>0</v>
      </c>
      <c r="J75" s="49">
        <f t="shared" si="14"/>
        <v>0</v>
      </c>
      <c r="K75" s="49">
        <f t="shared" si="14"/>
        <v>9667.25</v>
      </c>
      <c r="L75" s="50">
        <f t="shared" si="14"/>
        <v>0</v>
      </c>
      <c r="M75" s="48">
        <f t="shared" si="13"/>
        <v>9807.1</v>
      </c>
    </row>
    <row r="76" spans="1:13" x14ac:dyDescent="0.45">
      <c r="H76" s="11"/>
    </row>
    <row r="77" spans="1:13" x14ac:dyDescent="0.45">
      <c r="H77" s="11"/>
    </row>
    <row r="78" spans="1:13" ht="26" x14ac:dyDescent="0.45">
      <c r="B78" s="91" t="s">
        <v>68</v>
      </c>
      <c r="C78" s="92"/>
      <c r="D78" s="8"/>
      <c r="E78" s="9"/>
      <c r="F78" s="9"/>
      <c r="G78" s="9"/>
      <c r="H78" s="9"/>
      <c r="I78" s="9"/>
      <c r="J78" s="9"/>
      <c r="K78" s="9"/>
      <c r="L78" s="8"/>
      <c r="M78" s="38"/>
    </row>
    <row r="79" spans="1:13" ht="37" x14ac:dyDescent="0.45">
      <c r="B79" s="52" t="str">
        <f t="shared" ref="B79:M79" si="15">B3</f>
        <v>Record No.</v>
      </c>
      <c r="C79" s="52" t="str">
        <f t="shared" si="15"/>
        <v>Date</v>
      </c>
      <c r="D79" s="52" t="str">
        <f t="shared" si="15"/>
        <v>Description of Expense</v>
      </c>
      <c r="E79" s="53" t="str">
        <f t="shared" si="15"/>
        <v>Travel</v>
      </c>
      <c r="F79" s="53" t="str">
        <f t="shared" si="15"/>
        <v>Car Mileage</v>
      </c>
      <c r="G79" s="53" t="str">
        <f t="shared" si="15"/>
        <v>Childcare</v>
      </c>
      <c r="H79" s="53" t="str">
        <f t="shared" si="15"/>
        <v>Information &amp; Communication</v>
      </c>
      <c r="I79" s="53" t="str">
        <f t="shared" si="15"/>
        <v>Conferences &amp; Training</v>
      </c>
      <c r="J79" s="53" t="str">
        <f t="shared" si="15"/>
        <v>Functions / Events</v>
      </c>
      <c r="K79" s="53" t="str">
        <f t="shared" si="15"/>
        <v>Councillor Allowances</v>
      </c>
      <c r="L79" s="52" t="str">
        <f t="shared" si="15"/>
        <v>Misc</v>
      </c>
      <c r="M79" s="53" t="str">
        <f t="shared" si="15"/>
        <v>Total</v>
      </c>
    </row>
    <row r="80" spans="1:13" x14ac:dyDescent="0.45">
      <c r="B80" s="67" t="s">
        <v>71</v>
      </c>
      <c r="C80" s="68" t="s">
        <v>52</v>
      </c>
      <c r="D80" s="66" t="s">
        <v>34</v>
      </c>
      <c r="E80" s="15"/>
      <c r="F80" s="15"/>
      <c r="G80" s="15"/>
      <c r="H80" s="15"/>
      <c r="I80" s="15"/>
      <c r="J80" s="15"/>
      <c r="K80" s="15">
        <v>1610.65</v>
      </c>
      <c r="L80" s="16"/>
      <c r="M80" s="47">
        <f t="shared" ref="M80:M88" si="16">SUM(E80:L80)</f>
        <v>1610.65</v>
      </c>
    </row>
    <row r="81" spans="2:13" ht="37" x14ac:dyDescent="0.45">
      <c r="B81" s="67" t="s">
        <v>72</v>
      </c>
      <c r="C81" s="68" t="s">
        <v>70</v>
      </c>
      <c r="D81" s="66" t="s">
        <v>69</v>
      </c>
      <c r="E81" s="15"/>
      <c r="F81" s="15"/>
      <c r="G81" s="15"/>
      <c r="H81" s="15"/>
      <c r="I81" s="15"/>
      <c r="J81" s="15"/>
      <c r="K81" s="15"/>
      <c r="L81" s="16">
        <v>70.5</v>
      </c>
      <c r="M81" s="47">
        <f t="shared" si="16"/>
        <v>70.5</v>
      </c>
    </row>
    <row r="82" spans="2:13" x14ac:dyDescent="0.45">
      <c r="B82" s="77" t="s">
        <v>137</v>
      </c>
      <c r="C82" s="78" t="s">
        <v>127</v>
      </c>
      <c r="D82" s="76" t="s">
        <v>129</v>
      </c>
      <c r="E82" s="15"/>
      <c r="F82" s="15"/>
      <c r="G82" s="15"/>
      <c r="H82" s="15"/>
      <c r="I82" s="15"/>
      <c r="J82" s="15"/>
      <c r="K82" s="15">
        <v>1610.65</v>
      </c>
      <c r="L82" s="16"/>
      <c r="M82" s="47">
        <f t="shared" si="16"/>
        <v>1610.65</v>
      </c>
    </row>
    <row r="83" spans="2:13" x14ac:dyDescent="0.45">
      <c r="B83" s="77" t="s">
        <v>138</v>
      </c>
      <c r="C83" s="78" t="s">
        <v>128</v>
      </c>
      <c r="D83" s="76" t="s">
        <v>130</v>
      </c>
      <c r="E83" s="15"/>
      <c r="F83" s="15"/>
      <c r="G83" s="15"/>
      <c r="H83" s="15"/>
      <c r="I83" s="15"/>
      <c r="J83" s="15"/>
      <c r="K83" s="15">
        <v>1610.65</v>
      </c>
      <c r="L83" s="16"/>
      <c r="M83" s="47">
        <f t="shared" si="16"/>
        <v>1610.65</v>
      </c>
    </row>
    <row r="84" spans="2:13" x14ac:dyDescent="0.45">
      <c r="B84" s="81"/>
      <c r="C84" s="82"/>
      <c r="D84" s="86"/>
      <c r="E84" s="15"/>
      <c r="F84" s="15"/>
      <c r="G84" s="15"/>
      <c r="H84" s="15"/>
      <c r="I84" s="15"/>
      <c r="J84" s="15"/>
      <c r="K84" s="15"/>
      <c r="L84" s="16"/>
      <c r="M84" s="47">
        <f t="shared" si="16"/>
        <v>0</v>
      </c>
    </row>
    <row r="85" spans="2:13" x14ac:dyDescent="0.45">
      <c r="B85" s="81"/>
      <c r="C85" s="82"/>
      <c r="D85" s="86"/>
      <c r="E85" s="15"/>
      <c r="F85" s="15"/>
      <c r="G85" s="15"/>
      <c r="H85" s="15"/>
      <c r="I85" s="15"/>
      <c r="J85" s="15"/>
      <c r="K85" s="15"/>
      <c r="L85" s="16"/>
      <c r="M85" s="47">
        <f t="shared" si="16"/>
        <v>0</v>
      </c>
    </row>
    <row r="86" spans="2:13" x14ac:dyDescent="0.45">
      <c r="B86" s="17"/>
      <c r="C86" s="13"/>
      <c r="D86" s="14"/>
      <c r="E86" s="15"/>
      <c r="F86" s="18"/>
      <c r="G86" s="15"/>
      <c r="H86" s="15"/>
      <c r="I86" s="15"/>
      <c r="J86" s="15"/>
      <c r="K86" s="15"/>
      <c r="L86" s="15"/>
      <c r="M86" s="47">
        <f t="shared" si="16"/>
        <v>0</v>
      </c>
    </row>
    <row r="87" spans="2:13" x14ac:dyDescent="0.45">
      <c r="B87" s="17"/>
      <c r="C87" s="13"/>
      <c r="D87" s="14"/>
      <c r="E87" s="15"/>
      <c r="F87" s="18"/>
      <c r="G87" s="15"/>
      <c r="H87" s="15"/>
      <c r="I87" s="15"/>
      <c r="J87" s="15"/>
      <c r="K87" s="15"/>
      <c r="L87" s="19"/>
      <c r="M87" s="47">
        <f t="shared" si="16"/>
        <v>0</v>
      </c>
    </row>
    <row r="88" spans="2:13" x14ac:dyDescent="0.45">
      <c r="B88" s="88" t="s">
        <v>13</v>
      </c>
      <c r="C88" s="89"/>
      <c r="D88" s="90"/>
      <c r="E88" s="49">
        <f>SUM(E80:E87)</f>
        <v>0</v>
      </c>
      <c r="F88" s="49">
        <f>SUM(F80:F87)</f>
        <v>0</v>
      </c>
      <c r="G88" s="49">
        <f>SUM(G80:G87)</f>
        <v>0</v>
      </c>
      <c r="H88" s="49">
        <f>SUM(H80:H87)</f>
        <v>0</v>
      </c>
      <c r="I88" s="49">
        <f>SUM(I80:I87)</f>
        <v>0</v>
      </c>
      <c r="J88" s="49">
        <f>SUM(J80:J87)</f>
        <v>0</v>
      </c>
      <c r="K88" s="49">
        <f>SUM(K80:K87)</f>
        <v>4831.9500000000007</v>
      </c>
      <c r="L88" s="50">
        <f>SUM(L80:L87)</f>
        <v>70.5</v>
      </c>
      <c r="M88" s="48">
        <f t="shared" si="16"/>
        <v>4902.4500000000007</v>
      </c>
    </row>
    <row r="89" spans="2:13" x14ac:dyDescent="0.45">
      <c r="H89" s="11"/>
    </row>
    <row r="90" spans="2:13" x14ac:dyDescent="0.45">
      <c r="H90" s="11"/>
    </row>
    <row r="91" spans="2:13" ht="26" x14ac:dyDescent="0.45">
      <c r="B91" s="91" t="s">
        <v>17</v>
      </c>
      <c r="C91" s="92"/>
      <c r="D91" s="8"/>
      <c r="E91" s="9"/>
      <c r="F91" s="9"/>
      <c r="G91" s="9"/>
      <c r="H91" s="9"/>
      <c r="I91" s="9"/>
      <c r="J91" s="9"/>
      <c r="K91" s="9"/>
      <c r="L91" s="8"/>
      <c r="M91" s="38"/>
    </row>
    <row r="92" spans="2:13" ht="37" x14ac:dyDescent="0.45">
      <c r="B92" s="52" t="str">
        <f>B3</f>
        <v>Record No.</v>
      </c>
      <c r="C92" s="52" t="str">
        <f>C3</f>
        <v>Date</v>
      </c>
      <c r="D92" s="52" t="str">
        <f>D3</f>
        <v>Description of Expense</v>
      </c>
      <c r="E92" s="53" t="str">
        <f>E3</f>
        <v>Travel</v>
      </c>
      <c r="F92" s="53" t="str">
        <f>F3</f>
        <v>Car Mileage</v>
      </c>
      <c r="G92" s="53" t="str">
        <f>G3</f>
        <v>Childcare</v>
      </c>
      <c r="H92" s="53" t="str">
        <f>H3</f>
        <v>Information &amp; Communication</v>
      </c>
      <c r="I92" s="53" t="str">
        <f>I3</f>
        <v>Conferences &amp; Training</v>
      </c>
      <c r="J92" s="53" t="str">
        <f>J3</f>
        <v>Functions / Events</v>
      </c>
      <c r="K92" s="53" t="str">
        <f>K3</f>
        <v>Councillor Allowances</v>
      </c>
      <c r="L92" s="52" t="str">
        <f>L3</f>
        <v>Misc</v>
      </c>
      <c r="M92" s="53" t="str">
        <f>M3</f>
        <v>Total</v>
      </c>
    </row>
    <row r="93" spans="2:13" x14ac:dyDescent="0.45">
      <c r="B93" s="67" t="s">
        <v>74</v>
      </c>
      <c r="C93" s="68" t="s">
        <v>46</v>
      </c>
      <c r="D93" s="66" t="s">
        <v>30</v>
      </c>
      <c r="E93" s="15"/>
      <c r="F93" s="15"/>
      <c r="G93" s="15"/>
      <c r="H93" s="15"/>
      <c r="I93" s="15"/>
      <c r="J93" s="15"/>
      <c r="K93" s="15">
        <v>3.35</v>
      </c>
      <c r="L93" s="16"/>
      <c r="M93" s="47">
        <f t="shared" ref="M93:M105" si="17">SUM(E93:L93)</f>
        <v>3.35</v>
      </c>
    </row>
    <row r="94" spans="2:13" x14ac:dyDescent="0.45">
      <c r="B94" s="67" t="s">
        <v>74</v>
      </c>
      <c r="C94" s="68" t="s">
        <v>46</v>
      </c>
      <c r="D94" s="66" t="s">
        <v>31</v>
      </c>
      <c r="E94" s="15"/>
      <c r="F94" s="15"/>
      <c r="G94" s="15"/>
      <c r="H94" s="15"/>
      <c r="I94" s="15"/>
      <c r="J94" s="15"/>
      <c r="K94" s="15">
        <v>1610.65</v>
      </c>
      <c r="L94" s="16"/>
      <c r="M94" s="47">
        <f t="shared" si="17"/>
        <v>1610.65</v>
      </c>
    </row>
    <row r="95" spans="2:13" x14ac:dyDescent="0.45">
      <c r="B95" s="67" t="s">
        <v>75</v>
      </c>
      <c r="C95" s="68" t="s">
        <v>48</v>
      </c>
      <c r="D95" s="66" t="s">
        <v>32</v>
      </c>
      <c r="E95" s="15"/>
      <c r="F95" s="15"/>
      <c r="G95" s="15"/>
      <c r="H95" s="15"/>
      <c r="I95" s="15"/>
      <c r="J95" s="15"/>
      <c r="K95" s="15">
        <v>1610.65</v>
      </c>
      <c r="L95" s="16"/>
      <c r="M95" s="47">
        <f t="shared" si="17"/>
        <v>1610.65</v>
      </c>
    </row>
    <row r="96" spans="2:13" ht="37" x14ac:dyDescent="0.45">
      <c r="B96" s="67" t="s">
        <v>57</v>
      </c>
      <c r="C96" s="68" t="s">
        <v>49</v>
      </c>
      <c r="D96" s="66" t="s">
        <v>79</v>
      </c>
      <c r="E96" s="15"/>
      <c r="F96" s="15"/>
      <c r="G96" s="15"/>
      <c r="H96" s="15"/>
      <c r="I96" s="15">
        <v>157.59</v>
      </c>
      <c r="J96" s="15"/>
      <c r="K96" s="15"/>
      <c r="L96" s="16"/>
      <c r="M96" s="47">
        <f t="shared" si="17"/>
        <v>157.59</v>
      </c>
    </row>
    <row r="97" spans="2:13" x14ac:dyDescent="0.45">
      <c r="B97" s="67" t="s">
        <v>76</v>
      </c>
      <c r="C97" s="68" t="s">
        <v>50</v>
      </c>
      <c r="D97" s="66" t="s">
        <v>33</v>
      </c>
      <c r="E97" s="15"/>
      <c r="F97" s="15"/>
      <c r="G97" s="15"/>
      <c r="H97" s="15"/>
      <c r="I97" s="15"/>
      <c r="J97" s="15"/>
      <c r="K97" s="15">
        <v>1610.65</v>
      </c>
      <c r="L97" s="16"/>
      <c r="M97" s="47">
        <f t="shared" si="17"/>
        <v>1610.65</v>
      </c>
    </row>
    <row r="98" spans="2:13" ht="37" x14ac:dyDescent="0.45">
      <c r="B98" s="67" t="s">
        <v>77</v>
      </c>
      <c r="C98" s="68" t="s">
        <v>73</v>
      </c>
      <c r="D98" s="66" t="s">
        <v>80</v>
      </c>
      <c r="E98" s="15"/>
      <c r="F98" s="18"/>
      <c r="G98" s="15"/>
      <c r="H98" s="15"/>
      <c r="I98" s="15">
        <v>550</v>
      </c>
      <c r="J98" s="15"/>
      <c r="K98" s="15"/>
      <c r="L98" s="15"/>
      <c r="M98" s="47">
        <f t="shared" si="17"/>
        <v>550</v>
      </c>
    </row>
    <row r="99" spans="2:13" x14ac:dyDescent="0.45">
      <c r="B99" s="67" t="s">
        <v>78</v>
      </c>
      <c r="C99" s="68" t="s">
        <v>52</v>
      </c>
      <c r="D99" s="66" t="s">
        <v>34</v>
      </c>
      <c r="E99" s="15"/>
      <c r="F99" s="18"/>
      <c r="G99" s="15"/>
      <c r="H99" s="15"/>
      <c r="I99" s="15"/>
      <c r="J99" s="15"/>
      <c r="K99" s="15">
        <v>1610.65</v>
      </c>
      <c r="L99" s="15"/>
      <c r="M99" s="47">
        <f t="shared" si="17"/>
        <v>1610.65</v>
      </c>
    </row>
    <row r="100" spans="2:13" x14ac:dyDescent="0.45">
      <c r="B100" s="77" t="s">
        <v>141</v>
      </c>
      <c r="C100" s="78" t="s">
        <v>127</v>
      </c>
      <c r="D100" s="76" t="s">
        <v>129</v>
      </c>
      <c r="E100" s="15"/>
      <c r="F100" s="18"/>
      <c r="G100" s="15"/>
      <c r="H100" s="15"/>
      <c r="I100" s="15"/>
      <c r="J100" s="15"/>
      <c r="K100" s="15">
        <v>1610.65</v>
      </c>
      <c r="L100" s="15"/>
      <c r="M100" s="47">
        <f t="shared" si="17"/>
        <v>1610.65</v>
      </c>
    </row>
    <row r="101" spans="2:13" x14ac:dyDescent="0.45">
      <c r="B101" s="77" t="s">
        <v>142</v>
      </c>
      <c r="C101" s="78" t="s">
        <v>128</v>
      </c>
      <c r="D101" s="76" t="s">
        <v>130</v>
      </c>
      <c r="E101" s="15"/>
      <c r="F101" s="18"/>
      <c r="G101" s="15"/>
      <c r="H101" s="15"/>
      <c r="I101" s="15"/>
      <c r="J101" s="15"/>
      <c r="K101" s="15">
        <v>1610.65</v>
      </c>
      <c r="L101" s="15"/>
      <c r="M101" s="47">
        <f t="shared" si="17"/>
        <v>1610.65</v>
      </c>
    </row>
    <row r="102" spans="2:13" x14ac:dyDescent="0.45">
      <c r="B102" s="77" t="s">
        <v>143</v>
      </c>
      <c r="C102" s="78" t="s">
        <v>128</v>
      </c>
      <c r="D102" s="76" t="s">
        <v>144</v>
      </c>
      <c r="E102" s="15"/>
      <c r="F102" s="18"/>
      <c r="G102" s="15"/>
      <c r="H102" s="15"/>
      <c r="I102" s="15">
        <v>5000</v>
      </c>
      <c r="J102" s="15"/>
      <c r="K102" s="15"/>
      <c r="L102" s="15"/>
      <c r="M102" s="47">
        <f t="shared" si="17"/>
        <v>5000</v>
      </c>
    </row>
    <row r="103" spans="2:13" x14ac:dyDescent="0.45">
      <c r="B103" s="73"/>
      <c r="C103" s="74"/>
      <c r="D103" s="75"/>
      <c r="E103" s="15"/>
      <c r="F103" s="18"/>
      <c r="G103" s="15"/>
      <c r="H103" s="15"/>
      <c r="I103" s="15"/>
      <c r="J103" s="15"/>
      <c r="K103" s="15"/>
      <c r="L103" s="15"/>
      <c r="M103" s="47">
        <f t="shared" si="17"/>
        <v>0</v>
      </c>
    </row>
    <row r="104" spans="2:13" x14ac:dyDescent="0.45">
      <c r="B104" s="17"/>
      <c r="C104" s="13"/>
      <c r="D104" s="14"/>
      <c r="E104" s="15"/>
      <c r="F104" s="18"/>
      <c r="G104" s="15"/>
      <c r="H104" s="15"/>
      <c r="I104" s="15"/>
      <c r="J104" s="15"/>
      <c r="K104" s="15"/>
      <c r="L104" s="19"/>
      <c r="M104" s="47">
        <f t="shared" si="17"/>
        <v>0</v>
      </c>
    </row>
    <row r="105" spans="2:13" x14ac:dyDescent="0.45">
      <c r="B105" s="88" t="s">
        <v>13</v>
      </c>
      <c r="C105" s="89"/>
      <c r="D105" s="90"/>
      <c r="E105" s="49">
        <f t="shared" ref="E105:L105" si="18">SUM(E93:E104)</f>
        <v>0</v>
      </c>
      <c r="F105" s="49">
        <f t="shared" si="18"/>
        <v>0</v>
      </c>
      <c r="G105" s="49">
        <f t="shared" si="18"/>
        <v>0</v>
      </c>
      <c r="H105" s="49">
        <f t="shared" si="18"/>
        <v>0</v>
      </c>
      <c r="I105" s="49">
        <f t="shared" si="18"/>
        <v>5707.59</v>
      </c>
      <c r="J105" s="49">
        <f t="shared" si="18"/>
        <v>0</v>
      </c>
      <c r="K105" s="49">
        <f t="shared" si="18"/>
        <v>9667.25</v>
      </c>
      <c r="L105" s="50">
        <f t="shared" si="18"/>
        <v>0</v>
      </c>
      <c r="M105" s="48">
        <f t="shared" si="17"/>
        <v>15374.84</v>
      </c>
    </row>
    <row r="108" spans="2:13" ht="26" x14ac:dyDescent="0.45">
      <c r="B108" s="91" t="s">
        <v>18</v>
      </c>
      <c r="C108" s="92"/>
      <c r="D108" s="8"/>
      <c r="E108" s="9"/>
      <c r="F108" s="9"/>
      <c r="G108" s="9"/>
      <c r="H108" s="9"/>
      <c r="I108" s="9"/>
      <c r="J108" s="9"/>
      <c r="K108" s="9"/>
      <c r="L108" s="8"/>
      <c r="M108" s="38"/>
    </row>
    <row r="109" spans="2:13" ht="37" x14ac:dyDescent="0.45">
      <c r="B109" s="52" t="str">
        <f>B3</f>
        <v>Record No.</v>
      </c>
      <c r="C109" s="52" t="str">
        <f>C3</f>
        <v>Date</v>
      </c>
      <c r="D109" s="52" t="str">
        <f>D3</f>
        <v>Description of Expense</v>
      </c>
      <c r="E109" s="53" t="str">
        <f>E3</f>
        <v>Travel</v>
      </c>
      <c r="F109" s="53" t="str">
        <f>F3</f>
        <v>Car Mileage</v>
      </c>
      <c r="G109" s="53" t="str">
        <f>G3</f>
        <v>Childcare</v>
      </c>
      <c r="H109" s="53" t="str">
        <f>H3</f>
        <v>Information &amp; Communication</v>
      </c>
      <c r="I109" s="53" t="str">
        <f>I3</f>
        <v>Conferences &amp; Training</v>
      </c>
      <c r="J109" s="53" t="str">
        <f>J3</f>
        <v>Functions / Events</v>
      </c>
      <c r="K109" s="53" t="str">
        <f>K3</f>
        <v>Councillor Allowances</v>
      </c>
      <c r="L109" s="52" t="str">
        <f>L3</f>
        <v>Misc</v>
      </c>
      <c r="M109" s="53" t="str">
        <f>M3</f>
        <v>Total</v>
      </c>
    </row>
    <row r="110" spans="2:13" x14ac:dyDescent="0.45">
      <c r="B110" s="67" t="s">
        <v>81</v>
      </c>
      <c r="C110" s="68" t="s">
        <v>46</v>
      </c>
      <c r="D110" s="65" t="s">
        <v>30</v>
      </c>
      <c r="E110" s="15"/>
      <c r="F110" s="15"/>
      <c r="G110" s="15"/>
      <c r="H110" s="15"/>
      <c r="I110" s="15"/>
      <c r="J110" s="15"/>
      <c r="K110" s="15">
        <v>3.35</v>
      </c>
      <c r="L110" s="16"/>
      <c r="M110" s="47">
        <f t="shared" ref="M110:M117" si="19">SUM(E110:L110)</f>
        <v>3.35</v>
      </c>
    </row>
    <row r="111" spans="2:13" x14ac:dyDescent="0.45">
      <c r="B111" s="67" t="s">
        <v>81</v>
      </c>
      <c r="C111" s="68" t="s">
        <v>46</v>
      </c>
      <c r="D111" s="65" t="s">
        <v>31</v>
      </c>
      <c r="E111" s="15"/>
      <c r="F111" s="15"/>
      <c r="G111" s="15"/>
      <c r="H111" s="15"/>
      <c r="I111" s="15"/>
      <c r="J111" s="15"/>
      <c r="K111" s="15">
        <v>1610.65</v>
      </c>
      <c r="L111" s="16"/>
      <c r="M111" s="47">
        <f t="shared" si="19"/>
        <v>1610.65</v>
      </c>
    </row>
    <row r="112" spans="2:13" x14ac:dyDescent="0.45">
      <c r="B112" s="67" t="s">
        <v>82</v>
      </c>
      <c r="C112" s="68" t="s">
        <v>48</v>
      </c>
      <c r="D112" s="65" t="s">
        <v>32</v>
      </c>
      <c r="E112" s="15"/>
      <c r="F112" s="15"/>
      <c r="G112" s="15"/>
      <c r="H112" s="15"/>
      <c r="I112" s="15"/>
      <c r="J112" s="15"/>
      <c r="K112" s="15">
        <v>1610.65</v>
      </c>
      <c r="L112" s="16"/>
      <c r="M112" s="47">
        <f t="shared" si="19"/>
        <v>1610.65</v>
      </c>
    </row>
    <row r="113" spans="2:13" x14ac:dyDescent="0.45">
      <c r="B113" s="67" t="s">
        <v>83</v>
      </c>
      <c r="C113" s="68" t="s">
        <v>50</v>
      </c>
      <c r="D113" s="65" t="s">
        <v>33</v>
      </c>
      <c r="E113" s="15"/>
      <c r="F113" s="18"/>
      <c r="G113" s="15"/>
      <c r="H113" s="15"/>
      <c r="I113" s="15"/>
      <c r="J113" s="15"/>
      <c r="K113" s="15">
        <v>1610.65</v>
      </c>
      <c r="L113" s="15"/>
      <c r="M113" s="47">
        <f t="shared" si="19"/>
        <v>1610.65</v>
      </c>
    </row>
    <row r="114" spans="2:13" x14ac:dyDescent="0.45">
      <c r="B114" s="67" t="s">
        <v>84</v>
      </c>
      <c r="C114" s="68" t="s">
        <v>52</v>
      </c>
      <c r="D114" s="65" t="s">
        <v>34</v>
      </c>
      <c r="E114" s="15"/>
      <c r="F114" s="18"/>
      <c r="G114" s="15"/>
      <c r="H114" s="15"/>
      <c r="I114" s="15"/>
      <c r="J114" s="15"/>
      <c r="K114" s="15">
        <v>1610.65</v>
      </c>
      <c r="L114" s="15"/>
      <c r="M114" s="47">
        <f t="shared" si="19"/>
        <v>1610.65</v>
      </c>
    </row>
    <row r="115" spans="2:13" x14ac:dyDescent="0.45">
      <c r="B115" s="77" t="s">
        <v>139</v>
      </c>
      <c r="C115" s="78" t="s">
        <v>127</v>
      </c>
      <c r="D115" s="76" t="s">
        <v>129</v>
      </c>
      <c r="E115" s="15"/>
      <c r="F115" s="18"/>
      <c r="G115" s="15"/>
      <c r="H115" s="15"/>
      <c r="I115" s="15"/>
      <c r="J115" s="15"/>
      <c r="K115" s="15">
        <v>1610.65</v>
      </c>
      <c r="L115" s="15"/>
      <c r="M115" s="47">
        <f t="shared" si="19"/>
        <v>1610.65</v>
      </c>
    </row>
    <row r="116" spans="2:13" x14ac:dyDescent="0.45">
      <c r="B116" s="77" t="s">
        <v>140</v>
      </c>
      <c r="C116" s="78" t="s">
        <v>128</v>
      </c>
      <c r="D116" s="76" t="s">
        <v>130</v>
      </c>
      <c r="E116" s="15"/>
      <c r="F116" s="18"/>
      <c r="G116" s="15"/>
      <c r="H116" s="15"/>
      <c r="I116" s="15"/>
      <c r="J116" s="15"/>
      <c r="K116" s="15">
        <v>1610.65</v>
      </c>
      <c r="L116" s="15"/>
      <c r="M116" s="47">
        <f t="shared" si="19"/>
        <v>1610.65</v>
      </c>
    </row>
    <row r="117" spans="2:13" x14ac:dyDescent="0.45">
      <c r="B117" s="84"/>
      <c r="C117" s="85"/>
      <c r="D117" s="84"/>
      <c r="E117" s="15"/>
      <c r="F117" s="18"/>
      <c r="G117" s="15"/>
      <c r="H117" s="15"/>
      <c r="I117" s="15"/>
      <c r="J117" s="15"/>
      <c r="K117" s="15"/>
      <c r="L117" s="19"/>
      <c r="M117" s="47">
        <f t="shared" si="19"/>
        <v>0</v>
      </c>
    </row>
    <row r="118" spans="2:13" x14ac:dyDescent="0.45">
      <c r="B118" s="88" t="s">
        <v>13</v>
      </c>
      <c r="C118" s="89"/>
      <c r="D118" s="90"/>
      <c r="E118" s="49">
        <f t="shared" ref="E118:M118" si="20">SUM(E110:E117)</f>
        <v>0</v>
      </c>
      <c r="F118" s="49">
        <f t="shared" si="20"/>
        <v>0</v>
      </c>
      <c r="G118" s="49">
        <f t="shared" si="20"/>
        <v>0</v>
      </c>
      <c r="H118" s="49">
        <f t="shared" si="20"/>
        <v>0</v>
      </c>
      <c r="I118" s="49">
        <f t="shared" si="20"/>
        <v>0</v>
      </c>
      <c r="J118" s="49">
        <f t="shared" si="20"/>
        <v>0</v>
      </c>
      <c r="K118" s="49">
        <f t="shared" si="20"/>
        <v>9667.25</v>
      </c>
      <c r="L118" s="50">
        <f t="shared" si="20"/>
        <v>0</v>
      </c>
      <c r="M118" s="48">
        <f t="shared" si="20"/>
        <v>9667.25</v>
      </c>
    </row>
    <row r="121" spans="2:13" ht="26" x14ac:dyDescent="0.45">
      <c r="B121" s="91" t="s">
        <v>19</v>
      </c>
      <c r="C121" s="92"/>
      <c r="D121" s="8"/>
      <c r="E121" s="9"/>
      <c r="F121" s="9"/>
      <c r="G121" s="9"/>
      <c r="H121" s="9"/>
      <c r="I121" s="9"/>
      <c r="J121" s="9"/>
      <c r="K121" s="9"/>
      <c r="L121" s="8"/>
      <c r="M121" s="38"/>
    </row>
    <row r="122" spans="2:13" ht="37" x14ac:dyDescent="0.45">
      <c r="B122" s="52" t="str">
        <f>B3</f>
        <v>Record No.</v>
      </c>
      <c r="C122" s="52" t="str">
        <f>C3</f>
        <v>Date</v>
      </c>
      <c r="D122" s="52" t="str">
        <f>D3</f>
        <v>Description of Expense</v>
      </c>
      <c r="E122" s="53" t="str">
        <f>E3</f>
        <v>Travel</v>
      </c>
      <c r="F122" s="53" t="str">
        <f>F3</f>
        <v>Car Mileage</v>
      </c>
      <c r="G122" s="53" t="str">
        <f>G3</f>
        <v>Childcare</v>
      </c>
      <c r="H122" s="53" t="str">
        <f>H3</f>
        <v>Information &amp; Communication</v>
      </c>
      <c r="I122" s="53" t="str">
        <f>I3</f>
        <v>Conferences &amp; Training</v>
      </c>
      <c r="J122" s="53" t="str">
        <f>J3</f>
        <v>Functions / Events</v>
      </c>
      <c r="K122" s="53" t="str">
        <f>K3</f>
        <v>Councillor Allowances</v>
      </c>
      <c r="L122" s="52" t="str">
        <f>L3</f>
        <v>Misc</v>
      </c>
      <c r="M122" s="53" t="str">
        <f>M3</f>
        <v>Total</v>
      </c>
    </row>
    <row r="123" spans="2:13" x14ac:dyDescent="0.45">
      <c r="B123" s="12"/>
      <c r="C123" s="13"/>
      <c r="D123" s="14"/>
      <c r="E123" s="15"/>
      <c r="F123" s="15"/>
      <c r="G123" s="15"/>
      <c r="H123" s="15"/>
      <c r="I123" s="15"/>
      <c r="J123" s="15"/>
      <c r="K123" s="15"/>
      <c r="L123" s="16"/>
      <c r="M123" s="47">
        <f t="shared" ref="M123:M132" si="21">SUM(E123:L123)</f>
        <v>0</v>
      </c>
    </row>
    <row r="124" spans="2:13" x14ac:dyDescent="0.45">
      <c r="B124" s="17"/>
      <c r="C124" s="13"/>
      <c r="D124" s="14"/>
      <c r="E124" s="15"/>
      <c r="F124" s="15"/>
      <c r="G124" s="15"/>
      <c r="H124" s="15"/>
      <c r="I124" s="15"/>
      <c r="J124" s="15"/>
      <c r="K124" s="15"/>
      <c r="L124" s="16"/>
      <c r="M124" s="47">
        <f t="shared" si="21"/>
        <v>0</v>
      </c>
    </row>
    <row r="125" spans="2:13" x14ac:dyDescent="0.45">
      <c r="B125" s="17"/>
      <c r="C125" s="13"/>
      <c r="D125" s="14"/>
      <c r="E125" s="15"/>
      <c r="F125" s="15"/>
      <c r="G125" s="15"/>
      <c r="H125" s="15"/>
      <c r="I125" s="15"/>
      <c r="J125" s="15"/>
      <c r="K125" s="15"/>
      <c r="L125" s="16"/>
      <c r="M125" s="47">
        <f t="shared" si="21"/>
        <v>0</v>
      </c>
    </row>
    <row r="126" spans="2:13" x14ac:dyDescent="0.45">
      <c r="B126" s="17"/>
      <c r="C126" s="13"/>
      <c r="D126" s="14"/>
      <c r="E126" s="15"/>
      <c r="F126" s="15"/>
      <c r="G126" s="15"/>
      <c r="H126" s="15"/>
      <c r="I126" s="15"/>
      <c r="J126" s="15"/>
      <c r="K126" s="15"/>
      <c r="L126" s="16"/>
      <c r="M126" s="47">
        <f>SUM(E126:L126)</f>
        <v>0</v>
      </c>
    </row>
    <row r="127" spans="2:13" x14ac:dyDescent="0.45">
      <c r="B127" s="17"/>
      <c r="C127" s="13"/>
      <c r="D127" s="14"/>
      <c r="E127" s="15"/>
      <c r="F127" s="15"/>
      <c r="G127" s="15"/>
      <c r="H127" s="15"/>
      <c r="I127" s="15"/>
      <c r="J127" s="15"/>
      <c r="K127" s="15"/>
      <c r="L127" s="16"/>
      <c r="M127" s="47">
        <f>SUM(E127:L127)</f>
        <v>0</v>
      </c>
    </row>
    <row r="128" spans="2:13" x14ac:dyDescent="0.45">
      <c r="B128" s="17"/>
      <c r="C128" s="13"/>
      <c r="D128" s="14"/>
      <c r="E128" s="15"/>
      <c r="F128" s="15"/>
      <c r="G128" s="15"/>
      <c r="H128" s="15"/>
      <c r="I128" s="15"/>
      <c r="J128" s="15"/>
      <c r="K128" s="15"/>
      <c r="L128" s="16"/>
      <c r="M128" s="47">
        <f>SUM(E128:L128)</f>
        <v>0</v>
      </c>
    </row>
    <row r="129" spans="2:13" x14ac:dyDescent="0.45">
      <c r="B129" s="17"/>
      <c r="C129" s="13"/>
      <c r="D129" s="14"/>
      <c r="E129" s="15"/>
      <c r="F129" s="15"/>
      <c r="G129" s="15"/>
      <c r="H129" s="15"/>
      <c r="I129" s="15"/>
      <c r="J129" s="15"/>
      <c r="K129" s="15"/>
      <c r="L129" s="16"/>
      <c r="M129" s="47">
        <f>SUM(E129:L129)</f>
        <v>0</v>
      </c>
    </row>
    <row r="130" spans="2:13" x14ac:dyDescent="0.45">
      <c r="B130" s="17"/>
      <c r="C130" s="13"/>
      <c r="D130" s="14"/>
      <c r="E130" s="15"/>
      <c r="F130" s="18"/>
      <c r="G130" s="15"/>
      <c r="H130" s="15"/>
      <c r="I130" s="15"/>
      <c r="J130" s="15"/>
      <c r="K130" s="15"/>
      <c r="L130" s="15"/>
      <c r="M130" s="47">
        <f t="shared" si="21"/>
        <v>0</v>
      </c>
    </row>
    <row r="131" spans="2:13" x14ac:dyDescent="0.45">
      <c r="B131" s="17"/>
      <c r="C131" s="13"/>
      <c r="D131" s="14"/>
      <c r="E131" s="15"/>
      <c r="F131" s="18"/>
      <c r="G131" s="15"/>
      <c r="H131" s="15"/>
      <c r="I131" s="15"/>
      <c r="J131" s="15"/>
      <c r="K131" s="15"/>
      <c r="L131" s="15"/>
      <c r="M131" s="47">
        <f>SUM(E131:L131)</f>
        <v>0</v>
      </c>
    </row>
    <row r="132" spans="2:13" x14ac:dyDescent="0.45">
      <c r="B132" s="17"/>
      <c r="C132" s="13"/>
      <c r="D132" s="14"/>
      <c r="E132" s="15"/>
      <c r="F132" s="18"/>
      <c r="G132" s="15"/>
      <c r="H132" s="15"/>
      <c r="I132" s="15"/>
      <c r="J132" s="15"/>
      <c r="K132" s="15"/>
      <c r="L132" s="19"/>
      <c r="M132" s="47">
        <f t="shared" si="21"/>
        <v>0</v>
      </c>
    </row>
    <row r="133" spans="2:13" x14ac:dyDescent="0.45">
      <c r="B133" s="88" t="s">
        <v>13</v>
      </c>
      <c r="C133" s="89"/>
      <c r="D133" s="90"/>
      <c r="E133" s="49">
        <f t="shared" ref="E133:M133" si="22">SUM(E123:E132)</f>
        <v>0</v>
      </c>
      <c r="F133" s="49">
        <f t="shared" si="22"/>
        <v>0</v>
      </c>
      <c r="G133" s="49">
        <f t="shared" si="22"/>
        <v>0</v>
      </c>
      <c r="H133" s="49">
        <f t="shared" si="22"/>
        <v>0</v>
      </c>
      <c r="I133" s="49">
        <f t="shared" si="22"/>
        <v>0</v>
      </c>
      <c r="J133" s="49">
        <f t="shared" si="22"/>
        <v>0</v>
      </c>
      <c r="K133" s="49">
        <f t="shared" si="22"/>
        <v>0</v>
      </c>
      <c r="L133" s="50">
        <f t="shared" si="22"/>
        <v>0</v>
      </c>
      <c r="M133" s="48">
        <f t="shared" si="22"/>
        <v>0</v>
      </c>
    </row>
    <row r="136" spans="2:13" ht="26" x14ac:dyDescent="0.45">
      <c r="B136" s="91" t="s">
        <v>20</v>
      </c>
      <c r="C136" s="92"/>
      <c r="D136" s="8"/>
      <c r="E136" s="9"/>
      <c r="F136" s="9"/>
      <c r="G136" s="9"/>
      <c r="H136" s="9"/>
      <c r="I136" s="9"/>
      <c r="J136" s="9"/>
      <c r="K136" s="9"/>
      <c r="L136" s="8"/>
      <c r="M136" s="38"/>
    </row>
    <row r="137" spans="2:13" ht="37" x14ac:dyDescent="0.45">
      <c r="B137" s="52" t="str">
        <f>B3</f>
        <v>Record No.</v>
      </c>
      <c r="C137" s="52" t="str">
        <f>C3</f>
        <v>Date</v>
      </c>
      <c r="D137" s="52" t="str">
        <f>D3</f>
        <v>Description of Expense</v>
      </c>
      <c r="E137" s="53" t="str">
        <f>E3</f>
        <v>Travel</v>
      </c>
      <c r="F137" s="53" t="str">
        <f>F3</f>
        <v>Car Mileage</v>
      </c>
      <c r="G137" s="53" t="str">
        <f>G3</f>
        <v>Childcare</v>
      </c>
      <c r="H137" s="53" t="str">
        <f>H3</f>
        <v>Information &amp; Communication</v>
      </c>
      <c r="I137" s="53" t="str">
        <f>I3</f>
        <v>Conferences &amp; Training</v>
      </c>
      <c r="J137" s="53" t="str">
        <f>J3</f>
        <v>Functions / Events</v>
      </c>
      <c r="K137" s="53" t="str">
        <f>K3</f>
        <v>Councillor Allowances</v>
      </c>
      <c r="L137" s="52" t="str">
        <f>L3</f>
        <v>Misc</v>
      </c>
      <c r="M137" s="53" t="str">
        <f>M3</f>
        <v>Total</v>
      </c>
    </row>
    <row r="138" spans="2:13" x14ac:dyDescent="0.45">
      <c r="B138" s="67" t="s">
        <v>85</v>
      </c>
      <c r="C138" s="68" t="s">
        <v>46</v>
      </c>
      <c r="D138" s="65" t="s">
        <v>30</v>
      </c>
      <c r="E138" s="15"/>
      <c r="F138" s="15"/>
      <c r="G138" s="15"/>
      <c r="H138" s="15"/>
      <c r="I138" s="15"/>
      <c r="J138" s="15"/>
      <c r="K138" s="15">
        <v>3.35</v>
      </c>
      <c r="L138" s="16"/>
      <c r="M138" s="47">
        <f t="shared" ref="M138:M147" si="23">SUM(E138:L138)</f>
        <v>3.35</v>
      </c>
    </row>
    <row r="139" spans="2:13" x14ac:dyDescent="0.45">
      <c r="B139" s="67" t="s">
        <v>85</v>
      </c>
      <c r="C139" s="68" t="s">
        <v>46</v>
      </c>
      <c r="D139" s="65" t="s">
        <v>31</v>
      </c>
      <c r="E139" s="15"/>
      <c r="F139" s="15"/>
      <c r="G139" s="15"/>
      <c r="H139" s="15"/>
      <c r="I139" s="15"/>
      <c r="J139" s="15"/>
      <c r="K139" s="15">
        <v>1610.65</v>
      </c>
      <c r="L139" s="16"/>
      <c r="M139" s="47">
        <f t="shared" si="23"/>
        <v>1610.65</v>
      </c>
    </row>
    <row r="140" spans="2:13" x14ac:dyDescent="0.45">
      <c r="B140" s="67" t="s">
        <v>86</v>
      </c>
      <c r="C140" s="68" t="s">
        <v>48</v>
      </c>
      <c r="D140" s="65" t="s">
        <v>32</v>
      </c>
      <c r="E140" s="15"/>
      <c r="F140" s="15"/>
      <c r="G140" s="15"/>
      <c r="H140" s="15"/>
      <c r="I140" s="15"/>
      <c r="J140" s="15"/>
      <c r="K140" s="15">
        <v>1610.65</v>
      </c>
      <c r="L140" s="16"/>
      <c r="M140" s="47">
        <f t="shared" si="23"/>
        <v>1610.65</v>
      </c>
    </row>
    <row r="141" spans="2:13" x14ac:dyDescent="0.45">
      <c r="B141" s="67" t="s">
        <v>87</v>
      </c>
      <c r="C141" s="68" t="s">
        <v>50</v>
      </c>
      <c r="D141" s="65" t="s">
        <v>33</v>
      </c>
      <c r="E141" s="15"/>
      <c r="F141" s="15"/>
      <c r="G141" s="15"/>
      <c r="H141" s="15"/>
      <c r="I141" s="15"/>
      <c r="J141" s="15"/>
      <c r="K141" s="15">
        <v>1610.65</v>
      </c>
      <c r="L141" s="16"/>
      <c r="M141" s="47">
        <f t="shared" si="23"/>
        <v>1610.65</v>
      </c>
    </row>
    <row r="142" spans="2:13" x14ac:dyDescent="0.45">
      <c r="B142" s="67" t="s">
        <v>88</v>
      </c>
      <c r="C142" s="68" t="s">
        <v>52</v>
      </c>
      <c r="D142" s="65" t="s">
        <v>34</v>
      </c>
      <c r="E142" s="15"/>
      <c r="F142" s="15"/>
      <c r="G142" s="15"/>
      <c r="H142" s="15"/>
      <c r="I142" s="15"/>
      <c r="J142" s="15"/>
      <c r="K142" s="15">
        <v>1610.65</v>
      </c>
      <c r="L142" s="16"/>
      <c r="M142" s="47">
        <f t="shared" si="23"/>
        <v>1610.65</v>
      </c>
    </row>
    <row r="143" spans="2:13" x14ac:dyDescent="0.45">
      <c r="B143" s="77" t="s">
        <v>145</v>
      </c>
      <c r="C143" s="78" t="s">
        <v>127</v>
      </c>
      <c r="D143" s="76" t="s">
        <v>129</v>
      </c>
      <c r="E143" s="15"/>
      <c r="F143" s="18"/>
      <c r="G143" s="15"/>
      <c r="H143" s="15"/>
      <c r="I143" s="15"/>
      <c r="J143" s="15"/>
      <c r="K143" s="15">
        <v>1610.65</v>
      </c>
      <c r="L143" s="15"/>
      <c r="M143" s="47">
        <f t="shared" si="23"/>
        <v>1610.65</v>
      </c>
    </row>
    <row r="144" spans="2:13" x14ac:dyDescent="0.45">
      <c r="B144" s="77" t="s">
        <v>146</v>
      </c>
      <c r="C144" s="78" t="s">
        <v>128</v>
      </c>
      <c r="D144" s="76" t="s">
        <v>130</v>
      </c>
      <c r="E144" s="15"/>
      <c r="F144" s="18"/>
      <c r="G144" s="15"/>
      <c r="H144" s="15"/>
      <c r="I144" s="15"/>
      <c r="J144" s="15"/>
      <c r="K144" s="15">
        <v>1610.65</v>
      </c>
      <c r="L144" s="15"/>
      <c r="M144" s="47">
        <f t="shared" si="23"/>
        <v>1610.65</v>
      </c>
    </row>
    <row r="145" spans="2:13" x14ac:dyDescent="0.45">
      <c r="B145" s="81"/>
      <c r="C145" s="82"/>
      <c r="D145" s="86"/>
      <c r="E145" s="15"/>
      <c r="F145" s="18"/>
      <c r="G145" s="15"/>
      <c r="H145" s="15"/>
      <c r="I145" s="15"/>
      <c r="J145" s="15"/>
      <c r="K145" s="15"/>
      <c r="L145" s="15"/>
      <c r="M145" s="47">
        <f t="shared" si="23"/>
        <v>0</v>
      </c>
    </row>
    <row r="146" spans="2:13" x14ac:dyDescent="0.45">
      <c r="B146" s="87"/>
      <c r="C146" s="13"/>
      <c r="D146" s="14"/>
      <c r="E146" s="15"/>
      <c r="F146" s="18"/>
      <c r="G146" s="15"/>
      <c r="H146" s="15"/>
      <c r="I146" s="15"/>
      <c r="J146" s="15"/>
      <c r="K146" s="15"/>
      <c r="L146" s="15"/>
      <c r="M146" s="47">
        <f t="shared" si="23"/>
        <v>0</v>
      </c>
    </row>
    <row r="147" spans="2:13" x14ac:dyDescent="0.45">
      <c r="B147" s="17"/>
      <c r="C147" s="13"/>
      <c r="D147" s="14"/>
      <c r="E147" s="15"/>
      <c r="F147" s="18"/>
      <c r="G147" s="15"/>
      <c r="H147" s="15"/>
      <c r="I147" s="15"/>
      <c r="J147" s="15"/>
      <c r="K147" s="15"/>
      <c r="L147" s="19"/>
      <c r="M147" s="47">
        <f t="shared" si="23"/>
        <v>0</v>
      </c>
    </row>
    <row r="148" spans="2:13" x14ac:dyDescent="0.45">
      <c r="B148" s="88" t="s">
        <v>13</v>
      </c>
      <c r="C148" s="89"/>
      <c r="D148" s="90"/>
      <c r="E148" s="49">
        <f t="shared" ref="E148:M148" si="24">SUM(E138:E147)</f>
        <v>0</v>
      </c>
      <c r="F148" s="49">
        <f t="shared" si="24"/>
        <v>0</v>
      </c>
      <c r="G148" s="49">
        <f t="shared" si="24"/>
        <v>0</v>
      </c>
      <c r="H148" s="49">
        <f t="shared" si="24"/>
        <v>0</v>
      </c>
      <c r="I148" s="49">
        <f t="shared" si="24"/>
        <v>0</v>
      </c>
      <c r="J148" s="49">
        <f t="shared" si="24"/>
        <v>0</v>
      </c>
      <c r="K148" s="49">
        <f t="shared" si="24"/>
        <v>9667.25</v>
      </c>
      <c r="L148" s="50">
        <f t="shared" si="24"/>
        <v>0</v>
      </c>
      <c r="M148" s="48">
        <f t="shared" si="24"/>
        <v>9667.25</v>
      </c>
    </row>
    <row r="151" spans="2:13" ht="26" x14ac:dyDescent="0.45">
      <c r="B151" s="91" t="s">
        <v>21</v>
      </c>
      <c r="C151" s="92"/>
      <c r="D151" s="8"/>
      <c r="E151" s="9"/>
      <c r="F151" s="9"/>
      <c r="G151" s="9"/>
      <c r="H151" s="9"/>
      <c r="I151" s="9"/>
      <c r="J151" s="9"/>
      <c r="K151" s="9"/>
      <c r="L151" s="8"/>
      <c r="M151" s="38"/>
    </row>
    <row r="152" spans="2:13" ht="37" x14ac:dyDescent="0.45">
      <c r="B152" s="52" t="str">
        <f>B3</f>
        <v>Record No.</v>
      </c>
      <c r="C152" s="52" t="str">
        <f>C3</f>
        <v>Date</v>
      </c>
      <c r="D152" s="52" t="str">
        <f>D3</f>
        <v>Description of Expense</v>
      </c>
      <c r="E152" s="53" t="str">
        <f>E3</f>
        <v>Travel</v>
      </c>
      <c r="F152" s="53" t="str">
        <f>F3</f>
        <v>Car Mileage</v>
      </c>
      <c r="G152" s="53" t="str">
        <f>G3</f>
        <v>Childcare</v>
      </c>
      <c r="H152" s="53" t="str">
        <f>H3</f>
        <v>Information &amp; Communication</v>
      </c>
      <c r="I152" s="53" t="str">
        <f>I3</f>
        <v>Conferences &amp; Training</v>
      </c>
      <c r="J152" s="53" t="str">
        <f>J3</f>
        <v>Functions / Events</v>
      </c>
      <c r="K152" s="53" t="str">
        <f>K3</f>
        <v>Councillor Allowances</v>
      </c>
      <c r="L152" s="52" t="str">
        <f>L3</f>
        <v>Misc</v>
      </c>
      <c r="M152" s="53" t="str">
        <f>M3</f>
        <v>Total</v>
      </c>
    </row>
    <row r="153" spans="2:13" x14ac:dyDescent="0.45">
      <c r="B153" s="67" t="s">
        <v>90</v>
      </c>
      <c r="C153" s="68" t="s">
        <v>46</v>
      </c>
      <c r="D153" s="66" t="s">
        <v>95</v>
      </c>
      <c r="E153" s="15"/>
      <c r="F153" s="15"/>
      <c r="G153" s="15"/>
      <c r="H153" s="15"/>
      <c r="I153" s="15"/>
      <c r="J153" s="15"/>
      <c r="K153" s="15">
        <v>11.38</v>
      </c>
      <c r="L153" s="16"/>
      <c r="M153" s="47">
        <f t="shared" ref="M153:M181" si="25">SUM(E153:L153)</f>
        <v>11.38</v>
      </c>
    </row>
    <row r="154" spans="2:13" x14ac:dyDescent="0.45">
      <c r="B154" s="67" t="s">
        <v>90</v>
      </c>
      <c r="C154" s="68" t="s">
        <v>46</v>
      </c>
      <c r="D154" s="66" t="s">
        <v>96</v>
      </c>
      <c r="E154" s="15"/>
      <c r="F154" s="15"/>
      <c r="G154" s="15"/>
      <c r="H154" s="15"/>
      <c r="I154" s="15"/>
      <c r="J154" s="15"/>
      <c r="K154" s="15">
        <v>5471.93</v>
      </c>
      <c r="L154" s="16"/>
      <c r="M154" s="47">
        <f t="shared" si="25"/>
        <v>5471.93</v>
      </c>
    </row>
    <row r="155" spans="2:13" x14ac:dyDescent="0.45">
      <c r="B155" s="67" t="s">
        <v>55</v>
      </c>
      <c r="C155" s="68" t="s">
        <v>47</v>
      </c>
      <c r="D155" s="66" t="s">
        <v>97</v>
      </c>
      <c r="E155" s="15">
        <v>13.01</v>
      </c>
      <c r="F155" s="15"/>
      <c r="G155" s="15"/>
      <c r="H155" s="15"/>
      <c r="I155" s="15"/>
      <c r="J155" s="15"/>
      <c r="K155" s="15"/>
      <c r="L155" s="16"/>
      <c r="M155" s="47">
        <f t="shared" si="25"/>
        <v>13.01</v>
      </c>
    </row>
    <row r="156" spans="2:13" x14ac:dyDescent="0.45">
      <c r="B156" s="67" t="s">
        <v>55</v>
      </c>
      <c r="C156" s="68" t="s">
        <v>47</v>
      </c>
      <c r="D156" s="66" t="s">
        <v>97</v>
      </c>
      <c r="E156" s="15">
        <v>201.38</v>
      </c>
      <c r="F156" s="15"/>
      <c r="G156" s="15"/>
      <c r="H156" s="15"/>
      <c r="I156" s="15"/>
      <c r="J156" s="15"/>
      <c r="K156" s="15"/>
      <c r="L156" s="16"/>
      <c r="M156" s="47">
        <f t="shared" si="25"/>
        <v>201.38</v>
      </c>
    </row>
    <row r="157" spans="2:13" x14ac:dyDescent="0.45">
      <c r="B157" s="67" t="s">
        <v>91</v>
      </c>
      <c r="C157" s="68" t="s">
        <v>48</v>
      </c>
      <c r="D157" s="66" t="s">
        <v>98</v>
      </c>
      <c r="E157" s="15"/>
      <c r="F157" s="15"/>
      <c r="G157" s="15"/>
      <c r="H157" s="15"/>
      <c r="I157" s="15"/>
      <c r="J157" s="15"/>
      <c r="K157" s="15">
        <v>5471.93</v>
      </c>
      <c r="L157" s="16"/>
      <c r="M157" s="47">
        <f t="shared" si="25"/>
        <v>5471.93</v>
      </c>
    </row>
    <row r="158" spans="2:13" ht="37" x14ac:dyDescent="0.45">
      <c r="B158" s="67" t="s">
        <v>57</v>
      </c>
      <c r="C158" s="68" t="s">
        <v>49</v>
      </c>
      <c r="D158" s="66" t="s">
        <v>99</v>
      </c>
      <c r="E158" s="15">
        <v>249.09</v>
      </c>
      <c r="F158" s="15"/>
      <c r="G158" s="15"/>
      <c r="H158" s="15"/>
      <c r="I158" s="15"/>
      <c r="J158" s="15"/>
      <c r="K158" s="15"/>
      <c r="L158" s="16"/>
      <c r="M158" s="47">
        <f t="shared" si="25"/>
        <v>249.09</v>
      </c>
    </row>
    <row r="159" spans="2:13" ht="37" x14ac:dyDescent="0.45">
      <c r="B159" s="67" t="s">
        <v>57</v>
      </c>
      <c r="C159" s="68" t="s">
        <v>49</v>
      </c>
      <c r="D159" s="66" t="s">
        <v>100</v>
      </c>
      <c r="E159" s="15">
        <v>1077.68</v>
      </c>
      <c r="F159" s="15"/>
      <c r="G159" s="15"/>
      <c r="H159" s="15"/>
      <c r="I159" s="15"/>
      <c r="J159" s="15"/>
      <c r="K159" s="15"/>
      <c r="L159" s="16"/>
      <c r="M159" s="47">
        <f t="shared" si="25"/>
        <v>1077.68</v>
      </c>
    </row>
    <row r="160" spans="2:13" ht="37" x14ac:dyDescent="0.45">
      <c r="B160" s="67" t="s">
        <v>57</v>
      </c>
      <c r="C160" s="68" t="s">
        <v>49</v>
      </c>
      <c r="D160" s="66" t="s">
        <v>101</v>
      </c>
      <c r="E160" s="15">
        <v>112.48</v>
      </c>
      <c r="F160" s="15"/>
      <c r="G160" s="15"/>
      <c r="H160" s="15"/>
      <c r="I160" s="15"/>
      <c r="J160" s="15"/>
      <c r="K160" s="15"/>
      <c r="L160" s="16"/>
      <c r="M160" s="47">
        <f t="shared" si="25"/>
        <v>112.48</v>
      </c>
    </row>
    <row r="161" spans="2:13" ht="37" x14ac:dyDescent="0.45">
      <c r="B161" s="67" t="s">
        <v>57</v>
      </c>
      <c r="C161" s="68" t="s">
        <v>49</v>
      </c>
      <c r="D161" s="66" t="s">
        <v>102</v>
      </c>
      <c r="E161" s="15">
        <v>321.47000000000003</v>
      </c>
      <c r="F161" s="15"/>
      <c r="G161" s="15"/>
      <c r="H161" s="15"/>
      <c r="I161" s="15"/>
      <c r="J161" s="15"/>
      <c r="K161" s="15"/>
      <c r="L161" s="16"/>
      <c r="M161" s="47">
        <f t="shared" si="25"/>
        <v>321.47000000000003</v>
      </c>
    </row>
    <row r="162" spans="2:13" ht="37" x14ac:dyDescent="0.45">
      <c r="B162" s="67" t="s">
        <v>57</v>
      </c>
      <c r="C162" s="68" t="s">
        <v>49</v>
      </c>
      <c r="D162" s="66" t="s">
        <v>102</v>
      </c>
      <c r="E162" s="15">
        <v>90</v>
      </c>
      <c r="F162" s="18"/>
      <c r="G162" s="15"/>
      <c r="H162" s="15"/>
      <c r="I162" s="15"/>
      <c r="J162" s="15"/>
      <c r="K162" s="15"/>
      <c r="L162" s="15"/>
      <c r="M162" s="47">
        <f t="shared" si="25"/>
        <v>90</v>
      </c>
    </row>
    <row r="163" spans="2:13" ht="37" x14ac:dyDescent="0.45">
      <c r="B163" s="67" t="s">
        <v>57</v>
      </c>
      <c r="C163" s="68" t="s">
        <v>49</v>
      </c>
      <c r="D163" s="66" t="s">
        <v>103</v>
      </c>
      <c r="E163" s="15"/>
      <c r="F163" s="18"/>
      <c r="G163" s="15"/>
      <c r="H163" s="15"/>
      <c r="I163" s="15">
        <v>328.18</v>
      </c>
      <c r="J163" s="15"/>
      <c r="K163" s="15"/>
      <c r="L163" s="15"/>
      <c r="M163" s="47">
        <f t="shared" si="25"/>
        <v>328.18</v>
      </c>
    </row>
    <row r="164" spans="2:13" x14ac:dyDescent="0.45">
      <c r="B164" s="67" t="s">
        <v>92</v>
      </c>
      <c r="C164" s="68" t="s">
        <v>50</v>
      </c>
      <c r="D164" s="66" t="s">
        <v>104</v>
      </c>
      <c r="E164" s="15"/>
      <c r="F164" s="18"/>
      <c r="G164" s="15"/>
      <c r="H164" s="15"/>
      <c r="I164" s="15"/>
      <c r="J164" s="15"/>
      <c r="K164" s="15">
        <v>5471.93</v>
      </c>
      <c r="L164" s="15"/>
      <c r="M164" s="47">
        <f t="shared" si="25"/>
        <v>5471.93</v>
      </c>
    </row>
    <row r="165" spans="2:13" x14ac:dyDescent="0.45">
      <c r="B165" s="67" t="s">
        <v>59</v>
      </c>
      <c r="C165" s="68" t="s">
        <v>51</v>
      </c>
      <c r="D165" s="66" t="s">
        <v>105</v>
      </c>
      <c r="E165" s="15">
        <v>10.69</v>
      </c>
      <c r="F165" s="18"/>
      <c r="G165" s="15"/>
      <c r="H165" s="15"/>
      <c r="I165" s="15"/>
      <c r="J165" s="15"/>
      <c r="K165" s="15"/>
      <c r="L165" s="15"/>
      <c r="M165" s="47">
        <f t="shared" si="25"/>
        <v>10.69</v>
      </c>
    </row>
    <row r="166" spans="2:13" x14ac:dyDescent="0.45">
      <c r="B166" s="67" t="s">
        <v>59</v>
      </c>
      <c r="C166" s="68" t="s">
        <v>51</v>
      </c>
      <c r="D166" s="66" t="s">
        <v>105</v>
      </c>
      <c r="E166" s="15">
        <v>179.89</v>
      </c>
      <c r="F166" s="18"/>
      <c r="G166" s="15"/>
      <c r="H166" s="15"/>
      <c r="I166" s="15"/>
      <c r="J166" s="15"/>
      <c r="K166" s="15"/>
      <c r="L166" s="15"/>
      <c r="M166" s="47">
        <f t="shared" si="25"/>
        <v>179.89</v>
      </c>
    </row>
    <row r="167" spans="2:13" x14ac:dyDescent="0.45">
      <c r="B167" s="67" t="s">
        <v>93</v>
      </c>
      <c r="C167" s="68" t="s">
        <v>52</v>
      </c>
      <c r="D167" s="66" t="s">
        <v>106</v>
      </c>
      <c r="E167" s="15"/>
      <c r="F167" s="18"/>
      <c r="G167" s="15"/>
      <c r="H167" s="15"/>
      <c r="I167" s="15"/>
      <c r="J167" s="15"/>
      <c r="K167" s="15">
        <v>5471.93</v>
      </c>
      <c r="L167" s="15"/>
      <c r="M167" s="47">
        <f t="shared" si="25"/>
        <v>5471.93</v>
      </c>
    </row>
    <row r="168" spans="2:13" ht="37" x14ac:dyDescent="0.45">
      <c r="B168" s="67" t="s">
        <v>61</v>
      </c>
      <c r="C168" s="68" t="s">
        <v>53</v>
      </c>
      <c r="D168" s="66" t="s">
        <v>107</v>
      </c>
      <c r="E168" s="15">
        <v>813.15</v>
      </c>
      <c r="F168" s="18"/>
      <c r="G168" s="15"/>
      <c r="H168" s="15"/>
      <c r="I168" s="15"/>
      <c r="J168" s="15"/>
      <c r="K168" s="15"/>
      <c r="L168" s="15"/>
      <c r="M168" s="47">
        <f t="shared" si="25"/>
        <v>813.15</v>
      </c>
    </row>
    <row r="169" spans="2:13" ht="37" x14ac:dyDescent="0.45">
      <c r="B169" s="67" t="s">
        <v>61</v>
      </c>
      <c r="C169" s="68" t="s">
        <v>53</v>
      </c>
      <c r="D169" s="66" t="s">
        <v>108</v>
      </c>
      <c r="E169" s="15">
        <v>490.91</v>
      </c>
      <c r="F169" s="18"/>
      <c r="G169" s="15"/>
      <c r="H169" s="15"/>
      <c r="I169" s="15"/>
      <c r="J169" s="15"/>
      <c r="K169" s="15"/>
      <c r="L169" s="15"/>
      <c r="M169" s="47">
        <f t="shared" si="25"/>
        <v>490.91</v>
      </c>
    </row>
    <row r="170" spans="2:13" x14ac:dyDescent="0.45">
      <c r="B170" s="67" t="s">
        <v>94</v>
      </c>
      <c r="C170" s="68" t="s">
        <v>89</v>
      </c>
      <c r="D170" s="66" t="s">
        <v>109</v>
      </c>
      <c r="E170" s="15"/>
      <c r="F170" s="18"/>
      <c r="G170" s="15"/>
      <c r="H170" s="15"/>
      <c r="I170" s="15"/>
      <c r="J170" s="15"/>
      <c r="K170" s="15"/>
      <c r="L170" s="15">
        <v>184.78</v>
      </c>
      <c r="M170" s="47">
        <f t="shared" si="25"/>
        <v>184.78</v>
      </c>
    </row>
    <row r="171" spans="2:13" x14ac:dyDescent="0.45">
      <c r="B171" s="77" t="s">
        <v>148</v>
      </c>
      <c r="C171" s="78" t="s">
        <v>127</v>
      </c>
      <c r="D171" s="76" t="s">
        <v>152</v>
      </c>
      <c r="E171" s="15"/>
      <c r="F171" s="18"/>
      <c r="G171" s="15"/>
      <c r="H171" s="15"/>
      <c r="I171" s="15"/>
      <c r="J171" s="15"/>
      <c r="K171" s="15">
        <v>5471.93</v>
      </c>
      <c r="L171" s="15"/>
      <c r="M171" s="47">
        <f t="shared" si="25"/>
        <v>5471.93</v>
      </c>
    </row>
    <row r="172" spans="2:13" x14ac:dyDescent="0.45">
      <c r="B172" s="77" t="s">
        <v>149</v>
      </c>
      <c r="C172" s="78" t="s">
        <v>128</v>
      </c>
      <c r="D172" s="76" t="s">
        <v>153</v>
      </c>
      <c r="E172" s="15"/>
      <c r="F172" s="18"/>
      <c r="G172" s="15"/>
      <c r="H172" s="15"/>
      <c r="I172" s="15"/>
      <c r="J172" s="15"/>
      <c r="K172" s="15">
        <v>5471.93</v>
      </c>
      <c r="L172" s="15"/>
      <c r="M172" s="47">
        <f t="shared" si="25"/>
        <v>5471.93</v>
      </c>
    </row>
    <row r="173" spans="2:13" x14ac:dyDescent="0.45">
      <c r="B173" s="77" t="s">
        <v>150</v>
      </c>
      <c r="C173" s="78" t="s">
        <v>128</v>
      </c>
      <c r="D173" s="76" t="s">
        <v>154</v>
      </c>
      <c r="E173" s="15">
        <v>97.27</v>
      </c>
      <c r="F173" s="18"/>
      <c r="G173" s="15"/>
      <c r="H173" s="15"/>
      <c r="I173" s="15"/>
      <c r="J173" s="15"/>
      <c r="K173" s="15"/>
      <c r="L173" s="15"/>
      <c r="M173" s="47">
        <f t="shared" si="25"/>
        <v>97.27</v>
      </c>
    </row>
    <row r="174" spans="2:13" x14ac:dyDescent="0.45">
      <c r="B174" s="77" t="s">
        <v>151</v>
      </c>
      <c r="C174" s="78" t="s">
        <v>147</v>
      </c>
      <c r="D174" s="76" t="s">
        <v>155</v>
      </c>
      <c r="E174" s="15">
        <v>4.75</v>
      </c>
      <c r="F174" s="18"/>
      <c r="G174" s="15"/>
      <c r="H174" s="15"/>
      <c r="I174" s="15"/>
      <c r="J174" s="15"/>
      <c r="K174" s="15"/>
      <c r="L174" s="15"/>
      <c r="M174" s="47">
        <f t="shared" si="25"/>
        <v>4.75</v>
      </c>
    </row>
    <row r="175" spans="2:13" x14ac:dyDescent="0.45">
      <c r="B175" s="77" t="s">
        <v>151</v>
      </c>
      <c r="C175" s="78" t="s">
        <v>147</v>
      </c>
      <c r="D175" s="76" t="s">
        <v>155</v>
      </c>
      <c r="E175" s="15">
        <v>71.98</v>
      </c>
      <c r="F175" s="18"/>
      <c r="G175" s="15"/>
      <c r="H175" s="15"/>
      <c r="I175" s="15"/>
      <c r="J175" s="15"/>
      <c r="K175" s="15"/>
      <c r="L175" s="15"/>
      <c r="M175" s="47">
        <f t="shared" si="25"/>
        <v>71.98</v>
      </c>
    </row>
    <row r="176" spans="2:13" x14ac:dyDescent="0.45">
      <c r="B176" s="17"/>
      <c r="C176" s="13"/>
      <c r="D176" s="14"/>
      <c r="E176" s="15"/>
      <c r="F176" s="18"/>
      <c r="G176" s="15"/>
      <c r="H176" s="15"/>
      <c r="I176" s="15"/>
      <c r="J176" s="15"/>
      <c r="K176" s="15"/>
      <c r="L176" s="15"/>
      <c r="M176" s="47">
        <f t="shared" si="25"/>
        <v>0</v>
      </c>
    </row>
    <row r="177" spans="2:13" x14ac:dyDescent="0.45">
      <c r="B177" s="17"/>
      <c r="C177" s="13"/>
      <c r="D177" s="14"/>
      <c r="E177" s="15"/>
      <c r="F177" s="18"/>
      <c r="G177" s="15"/>
      <c r="H177" s="15"/>
      <c r="I177" s="15"/>
      <c r="J177" s="15"/>
      <c r="K177" s="15"/>
      <c r="L177" s="15"/>
      <c r="M177" s="47">
        <f t="shared" si="25"/>
        <v>0</v>
      </c>
    </row>
    <row r="178" spans="2:13" x14ac:dyDescent="0.45">
      <c r="B178" s="17"/>
      <c r="C178" s="13"/>
      <c r="D178" s="14"/>
      <c r="E178" s="15"/>
      <c r="F178" s="18"/>
      <c r="G178" s="15"/>
      <c r="H178" s="15"/>
      <c r="I178" s="15"/>
      <c r="J178" s="15"/>
      <c r="K178" s="15"/>
      <c r="L178" s="15"/>
      <c r="M178" s="47">
        <f t="shared" si="25"/>
        <v>0</v>
      </c>
    </row>
    <row r="179" spans="2:13" x14ac:dyDescent="0.45">
      <c r="B179" s="17"/>
      <c r="C179" s="13"/>
      <c r="D179" s="14"/>
      <c r="E179" s="15"/>
      <c r="F179" s="18"/>
      <c r="G179" s="15"/>
      <c r="H179" s="15"/>
      <c r="I179" s="15"/>
      <c r="J179" s="15"/>
      <c r="K179" s="15"/>
      <c r="L179" s="15"/>
      <c r="M179" s="47">
        <f t="shared" si="25"/>
        <v>0</v>
      </c>
    </row>
    <row r="180" spans="2:13" x14ac:dyDescent="0.45">
      <c r="B180" s="17"/>
      <c r="C180" s="13"/>
      <c r="D180" s="14"/>
      <c r="E180" s="15"/>
      <c r="F180" s="18"/>
      <c r="G180" s="15"/>
      <c r="H180" s="15"/>
      <c r="I180" s="15"/>
      <c r="J180" s="15"/>
      <c r="K180" s="15"/>
      <c r="L180" s="19"/>
      <c r="M180" s="47">
        <f t="shared" si="25"/>
        <v>0</v>
      </c>
    </row>
    <row r="181" spans="2:13" x14ac:dyDescent="0.45">
      <c r="B181" s="88" t="s">
        <v>13</v>
      </c>
      <c r="C181" s="89"/>
      <c r="D181" s="90"/>
      <c r="E181" s="49">
        <f t="shared" ref="E181:L181" si="26">SUM(E153:E180)</f>
        <v>3733.75</v>
      </c>
      <c r="F181" s="49">
        <f t="shared" si="26"/>
        <v>0</v>
      </c>
      <c r="G181" s="49">
        <f t="shared" si="26"/>
        <v>0</v>
      </c>
      <c r="H181" s="49">
        <f t="shared" si="26"/>
        <v>0</v>
      </c>
      <c r="I181" s="49">
        <f t="shared" si="26"/>
        <v>328.18</v>
      </c>
      <c r="J181" s="49">
        <f t="shared" si="26"/>
        <v>0</v>
      </c>
      <c r="K181" s="49">
        <f t="shared" si="26"/>
        <v>32842.960000000006</v>
      </c>
      <c r="L181" s="50">
        <f t="shared" si="26"/>
        <v>184.78</v>
      </c>
      <c r="M181" s="48">
        <f t="shared" si="25"/>
        <v>37089.670000000006</v>
      </c>
    </row>
    <row r="184" spans="2:13" ht="26" x14ac:dyDescent="0.45">
      <c r="B184" s="91" t="s">
        <v>22</v>
      </c>
      <c r="C184" s="92"/>
      <c r="D184" s="8"/>
      <c r="E184" s="9"/>
      <c r="F184" s="9"/>
      <c r="G184" s="9"/>
      <c r="H184" s="9"/>
      <c r="I184" s="9"/>
      <c r="J184" s="9"/>
      <c r="K184" s="9"/>
      <c r="L184" s="8"/>
      <c r="M184" s="38"/>
    </row>
    <row r="185" spans="2:13" ht="37" x14ac:dyDescent="0.45">
      <c r="B185" s="52" t="str">
        <f>B3</f>
        <v>Record No.</v>
      </c>
      <c r="C185" s="52" t="str">
        <f>C3</f>
        <v>Date</v>
      </c>
      <c r="D185" s="52" t="str">
        <f>D3</f>
        <v>Description of Expense</v>
      </c>
      <c r="E185" s="53" t="str">
        <f>E3</f>
        <v>Travel</v>
      </c>
      <c r="F185" s="53" t="str">
        <f>F3</f>
        <v>Car Mileage</v>
      </c>
      <c r="G185" s="53" t="str">
        <f>G3</f>
        <v>Childcare</v>
      </c>
      <c r="H185" s="53" t="str">
        <f>H3</f>
        <v>Information &amp; Communication</v>
      </c>
      <c r="I185" s="53" t="str">
        <f>I3</f>
        <v>Conferences &amp; Training</v>
      </c>
      <c r="J185" s="53" t="str">
        <f>J3</f>
        <v>Functions / Events</v>
      </c>
      <c r="K185" s="53" t="str">
        <f>K3</f>
        <v>Councillor Allowances</v>
      </c>
      <c r="L185" s="52" t="str">
        <f>L3</f>
        <v>Misc</v>
      </c>
      <c r="M185" s="53" t="str">
        <f>M3</f>
        <v>Total</v>
      </c>
    </row>
    <row r="186" spans="2:13" x14ac:dyDescent="0.45">
      <c r="B186" s="67" t="s">
        <v>110</v>
      </c>
      <c r="C186" s="68" t="s">
        <v>46</v>
      </c>
      <c r="D186" s="66" t="s">
        <v>116</v>
      </c>
      <c r="E186" s="15"/>
      <c r="F186" s="15"/>
      <c r="G186" s="15"/>
      <c r="H186" s="15"/>
      <c r="I186" s="15"/>
      <c r="J186" s="15"/>
      <c r="K186" s="15">
        <v>5.69</v>
      </c>
      <c r="L186" s="16"/>
      <c r="M186" s="47">
        <f t="shared" ref="M186:M202" si="27">SUM(E186:L186)</f>
        <v>5.69</v>
      </c>
    </row>
    <row r="187" spans="2:13" x14ac:dyDescent="0.45">
      <c r="B187" s="67" t="s">
        <v>110</v>
      </c>
      <c r="C187" s="68" t="s">
        <v>46</v>
      </c>
      <c r="D187" s="66" t="s">
        <v>117</v>
      </c>
      <c r="E187" s="15"/>
      <c r="F187" s="15"/>
      <c r="G187" s="15"/>
      <c r="H187" s="15"/>
      <c r="I187" s="15"/>
      <c r="J187" s="15"/>
      <c r="K187" s="15">
        <v>2735.91</v>
      </c>
      <c r="L187" s="16"/>
      <c r="M187" s="47">
        <f t="shared" si="27"/>
        <v>2735.91</v>
      </c>
    </row>
    <row r="188" spans="2:13" x14ac:dyDescent="0.45">
      <c r="B188" s="67" t="s">
        <v>55</v>
      </c>
      <c r="C188" s="68" t="s">
        <v>47</v>
      </c>
      <c r="D188" s="66" t="s">
        <v>118</v>
      </c>
      <c r="E188" s="15">
        <v>34.28</v>
      </c>
      <c r="F188" s="15"/>
      <c r="G188" s="15"/>
      <c r="H188" s="15"/>
      <c r="I188" s="15"/>
      <c r="J188" s="15"/>
      <c r="K188" s="15"/>
      <c r="L188" s="16"/>
      <c r="M188" s="47">
        <f t="shared" si="27"/>
        <v>34.28</v>
      </c>
    </row>
    <row r="189" spans="2:13" x14ac:dyDescent="0.45">
      <c r="B189" s="67" t="s">
        <v>55</v>
      </c>
      <c r="C189" s="68" t="s">
        <v>47</v>
      </c>
      <c r="D189" s="66" t="s">
        <v>118</v>
      </c>
      <c r="E189" s="15">
        <v>1.89</v>
      </c>
      <c r="F189" s="15"/>
      <c r="G189" s="15"/>
      <c r="H189" s="15"/>
      <c r="I189" s="15"/>
      <c r="J189" s="15"/>
      <c r="K189" s="15"/>
      <c r="L189" s="16"/>
      <c r="M189" s="47">
        <f t="shared" si="27"/>
        <v>1.89</v>
      </c>
    </row>
    <row r="190" spans="2:13" x14ac:dyDescent="0.45">
      <c r="B190" s="67" t="s">
        <v>111</v>
      </c>
      <c r="C190" s="68" t="s">
        <v>48</v>
      </c>
      <c r="D190" s="66" t="s">
        <v>119</v>
      </c>
      <c r="E190" s="15"/>
      <c r="F190" s="15"/>
      <c r="G190" s="54"/>
      <c r="H190" s="15"/>
      <c r="I190" s="15"/>
      <c r="J190" s="15"/>
      <c r="K190" s="15">
        <v>2735.91</v>
      </c>
      <c r="L190" s="16"/>
      <c r="M190" s="47">
        <f t="shared" si="27"/>
        <v>2735.91</v>
      </c>
    </row>
    <row r="191" spans="2:13" x14ac:dyDescent="0.45">
      <c r="B191" s="67" t="s">
        <v>112</v>
      </c>
      <c r="C191" s="68" t="s">
        <v>50</v>
      </c>
      <c r="D191" s="66" t="s">
        <v>120</v>
      </c>
      <c r="E191" s="15"/>
      <c r="F191" s="15"/>
      <c r="G191" s="15"/>
      <c r="H191" s="15"/>
      <c r="I191" s="15"/>
      <c r="J191" s="15"/>
      <c r="K191" s="15">
        <v>2735.91</v>
      </c>
      <c r="L191" s="15"/>
      <c r="M191" s="47">
        <f t="shared" si="27"/>
        <v>2735.91</v>
      </c>
    </row>
    <row r="192" spans="2:13" x14ac:dyDescent="0.45">
      <c r="B192" s="67" t="s">
        <v>113</v>
      </c>
      <c r="C192" s="68" t="s">
        <v>52</v>
      </c>
      <c r="D192" s="66" t="s">
        <v>121</v>
      </c>
      <c r="E192" s="15"/>
      <c r="F192" s="15"/>
      <c r="G192" s="15"/>
      <c r="H192" s="15"/>
      <c r="I192" s="15"/>
      <c r="J192" s="15"/>
      <c r="K192" s="15">
        <v>2735.91</v>
      </c>
      <c r="L192" s="15"/>
      <c r="M192" s="47">
        <f t="shared" si="27"/>
        <v>2735.91</v>
      </c>
    </row>
    <row r="193" spans="2:13" x14ac:dyDescent="0.45">
      <c r="B193" s="67" t="s">
        <v>114</v>
      </c>
      <c r="C193" s="68" t="s">
        <v>115</v>
      </c>
      <c r="D193" s="66" t="s">
        <v>122</v>
      </c>
      <c r="E193" s="15"/>
      <c r="F193" s="15">
        <v>79.2</v>
      </c>
      <c r="G193" s="15"/>
      <c r="H193" s="15"/>
      <c r="I193" s="15"/>
      <c r="J193" s="15"/>
      <c r="K193" s="15"/>
      <c r="L193" s="15"/>
      <c r="M193" s="47">
        <f t="shared" si="27"/>
        <v>79.2</v>
      </c>
    </row>
    <row r="194" spans="2:13" x14ac:dyDescent="0.45">
      <c r="B194" s="77" t="s">
        <v>157</v>
      </c>
      <c r="C194" s="78" t="s">
        <v>156</v>
      </c>
      <c r="D194" s="76" t="s">
        <v>160</v>
      </c>
      <c r="E194" s="15"/>
      <c r="F194" s="15">
        <v>63.36</v>
      </c>
      <c r="G194" s="15"/>
      <c r="H194" s="15"/>
      <c r="I194" s="15"/>
      <c r="J194" s="15"/>
      <c r="K194" s="15"/>
      <c r="L194" s="15"/>
      <c r="M194" s="47">
        <f t="shared" si="27"/>
        <v>63.36</v>
      </c>
    </row>
    <row r="195" spans="2:13" x14ac:dyDescent="0.45">
      <c r="B195" s="77" t="s">
        <v>158</v>
      </c>
      <c r="C195" s="78" t="s">
        <v>127</v>
      </c>
      <c r="D195" s="76" t="s">
        <v>161</v>
      </c>
      <c r="E195" s="15"/>
      <c r="F195" s="15"/>
      <c r="G195" s="15"/>
      <c r="H195" s="15"/>
      <c r="I195" s="15"/>
      <c r="J195" s="15"/>
      <c r="K195" s="15">
        <v>2735.91</v>
      </c>
      <c r="L195" s="15"/>
      <c r="M195" s="47">
        <f t="shared" si="27"/>
        <v>2735.91</v>
      </c>
    </row>
    <row r="196" spans="2:13" x14ac:dyDescent="0.45">
      <c r="B196" s="77" t="s">
        <v>159</v>
      </c>
      <c r="C196" s="78" t="s">
        <v>128</v>
      </c>
      <c r="D196" s="76" t="s">
        <v>162</v>
      </c>
      <c r="E196" s="15"/>
      <c r="F196" s="15"/>
      <c r="G196" s="15"/>
      <c r="H196" s="15"/>
      <c r="I196" s="15"/>
      <c r="J196" s="15"/>
      <c r="K196" s="15">
        <v>2735.91</v>
      </c>
      <c r="L196" s="15"/>
      <c r="M196" s="47">
        <f t="shared" si="27"/>
        <v>2735.91</v>
      </c>
    </row>
    <row r="197" spans="2:13" x14ac:dyDescent="0.45">
      <c r="B197" s="17"/>
      <c r="C197" s="13"/>
      <c r="D197" s="14"/>
      <c r="E197" s="15"/>
      <c r="F197" s="15"/>
      <c r="G197" s="15"/>
      <c r="H197" s="15"/>
      <c r="I197" s="15"/>
      <c r="J197" s="15"/>
      <c r="K197" s="15"/>
      <c r="L197" s="15"/>
      <c r="M197" s="47">
        <f t="shared" si="27"/>
        <v>0</v>
      </c>
    </row>
    <row r="198" spans="2:13" x14ac:dyDescent="0.45">
      <c r="B198" s="17"/>
      <c r="C198" s="13"/>
      <c r="D198" s="14"/>
      <c r="E198" s="15"/>
      <c r="F198" s="15"/>
      <c r="G198" s="15"/>
      <c r="H198" s="15"/>
      <c r="I198" s="15"/>
      <c r="J198" s="15"/>
      <c r="K198" s="15"/>
      <c r="L198" s="15"/>
      <c r="M198" s="47">
        <f t="shared" si="27"/>
        <v>0</v>
      </c>
    </row>
    <row r="199" spans="2:13" x14ac:dyDescent="0.45">
      <c r="B199" s="17"/>
      <c r="C199" s="13"/>
      <c r="D199" s="14"/>
      <c r="E199" s="15"/>
      <c r="F199" s="15"/>
      <c r="G199" s="15"/>
      <c r="H199" s="15"/>
      <c r="I199" s="15"/>
      <c r="J199" s="15"/>
      <c r="K199" s="15"/>
      <c r="L199" s="15"/>
      <c r="M199" s="47">
        <f t="shared" si="27"/>
        <v>0</v>
      </c>
    </row>
    <row r="200" spans="2:13" x14ac:dyDescent="0.45">
      <c r="B200" s="17"/>
      <c r="C200" s="13"/>
      <c r="D200" s="14"/>
      <c r="E200" s="15"/>
      <c r="F200" s="15"/>
      <c r="G200" s="15"/>
      <c r="H200" s="15"/>
      <c r="I200" s="15"/>
      <c r="J200" s="15"/>
      <c r="K200" s="15"/>
      <c r="L200" s="15"/>
      <c r="M200" s="47">
        <f t="shared" si="27"/>
        <v>0</v>
      </c>
    </row>
    <row r="201" spans="2:13" x14ac:dyDescent="0.45">
      <c r="B201" s="17"/>
      <c r="C201" s="13"/>
      <c r="D201" s="14"/>
      <c r="E201" s="15"/>
      <c r="F201" s="18"/>
      <c r="G201" s="15"/>
      <c r="H201" s="15"/>
      <c r="I201" s="15"/>
      <c r="J201" s="15"/>
      <c r="K201" s="15"/>
      <c r="L201" s="19"/>
      <c r="M201" s="47">
        <f t="shared" si="27"/>
        <v>0</v>
      </c>
    </row>
    <row r="202" spans="2:13" x14ac:dyDescent="0.45">
      <c r="B202" s="88" t="s">
        <v>13</v>
      </c>
      <c r="C202" s="89"/>
      <c r="D202" s="90"/>
      <c r="E202" s="49">
        <f t="shared" ref="E202:L202" si="28">SUM(E186:E201)</f>
        <v>36.17</v>
      </c>
      <c r="F202" s="49">
        <f t="shared" si="28"/>
        <v>142.56</v>
      </c>
      <c r="G202" s="49">
        <f t="shared" si="28"/>
        <v>0</v>
      </c>
      <c r="H202" s="49">
        <f t="shared" si="28"/>
        <v>0</v>
      </c>
      <c r="I202" s="49">
        <f t="shared" si="28"/>
        <v>0</v>
      </c>
      <c r="J202" s="49">
        <f t="shared" si="28"/>
        <v>0</v>
      </c>
      <c r="K202" s="49">
        <f t="shared" si="28"/>
        <v>16421.150000000001</v>
      </c>
      <c r="L202" s="50">
        <f t="shared" si="28"/>
        <v>0</v>
      </c>
      <c r="M202" s="48">
        <f t="shared" si="27"/>
        <v>16599.88</v>
      </c>
    </row>
  </sheetData>
  <mergeCells count="23">
    <mergeCell ref="D1:I1"/>
    <mergeCell ref="B56:D56"/>
    <mergeCell ref="B2:C2"/>
    <mergeCell ref="B18:C18"/>
    <mergeCell ref="B36:C36"/>
    <mergeCell ref="B14:D14"/>
    <mergeCell ref="B32:D32"/>
    <mergeCell ref="B59:C59"/>
    <mergeCell ref="B75:D75"/>
    <mergeCell ref="B78:C78"/>
    <mergeCell ref="B88:D88"/>
    <mergeCell ref="B91:C91"/>
    <mergeCell ref="B105:D105"/>
    <mergeCell ref="B108:C108"/>
    <mergeCell ref="B118:D118"/>
    <mergeCell ref="B121:C121"/>
    <mergeCell ref="B133:D133"/>
    <mergeCell ref="B202:D202"/>
    <mergeCell ref="B136:C136"/>
    <mergeCell ref="B148:D148"/>
    <mergeCell ref="B151:C151"/>
    <mergeCell ref="B181:D181"/>
    <mergeCell ref="B184:C184"/>
  </mergeCells>
  <phoneticPr fontId="9" type="noConversion"/>
  <pageMargins left="0.25" right="0.25" top="0.75" bottom="0.75" header="0.3" footer="0.3"/>
  <pageSetup paperSize="9" scale="44" orientation="portrait" r:id="rId1"/>
  <rowBreaks count="3" manualBreakCount="3">
    <brk id="15" max="16383" man="1"/>
    <brk id="33" min="1" max="10" man="1"/>
    <brk id="57" min="1" max="10" man="1"/>
  </rowBreaks>
  <colBreaks count="1" manualBreakCount="1">
    <brk id="13" min="1" max="3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theme="6" tint="0.39997558519241921"/>
  </sheetPr>
  <dimension ref="A2:N18"/>
  <sheetViews>
    <sheetView tabSelected="1" zoomScale="142" zoomScaleNormal="142" workbookViewId="0">
      <pane ySplit="4" topLeftCell="A5" activePane="bottomLeft" state="frozen"/>
      <selection pane="bottomLeft" activeCell="L15" sqref="L15"/>
    </sheetView>
  </sheetViews>
  <sheetFormatPr defaultRowHeight="14" x14ac:dyDescent="0.3"/>
  <cols>
    <col min="1" max="1" width="20.83203125" customWidth="1"/>
    <col min="2" max="2" width="11.08203125" customWidth="1"/>
    <col min="3" max="3" width="13.25" customWidth="1"/>
    <col min="4" max="4" width="12.83203125" customWidth="1"/>
    <col min="5" max="5" width="15.58203125" customWidth="1"/>
    <col min="6" max="8" width="16" customWidth="1"/>
    <col min="9" max="9" width="14.75" customWidth="1"/>
    <col min="10" max="10" width="15.83203125" customWidth="1"/>
    <col min="12" max="12" width="11.08203125" bestFit="1" customWidth="1"/>
    <col min="13" max="13" width="12.58203125" customWidth="1"/>
    <col min="14" max="14" width="10" customWidth="1"/>
  </cols>
  <sheetData>
    <row r="2" spans="1:14" x14ac:dyDescent="0.3">
      <c r="A2" s="99" t="s">
        <v>23</v>
      </c>
      <c r="B2" s="98" t="s">
        <v>5</v>
      </c>
      <c r="C2" s="98" t="s">
        <v>6</v>
      </c>
      <c r="D2" s="98" t="s">
        <v>7</v>
      </c>
      <c r="E2" s="98" t="s">
        <v>24</v>
      </c>
      <c r="F2" s="98" t="s">
        <v>9</v>
      </c>
      <c r="G2" s="98" t="s">
        <v>10</v>
      </c>
      <c r="H2" s="98" t="s">
        <v>11</v>
      </c>
      <c r="I2" s="98" t="s">
        <v>25</v>
      </c>
      <c r="J2" s="97" t="s">
        <v>26</v>
      </c>
    </row>
    <row r="3" spans="1:14" ht="18" customHeight="1" x14ac:dyDescent="0.3">
      <c r="A3" s="99"/>
      <c r="B3" s="98"/>
      <c r="C3" s="98"/>
      <c r="D3" s="98"/>
      <c r="E3" s="98"/>
      <c r="F3" s="98"/>
      <c r="G3" s="98"/>
      <c r="H3" s="98"/>
      <c r="I3" s="98"/>
      <c r="J3" s="97"/>
    </row>
    <row r="4" spans="1:14" ht="42" customHeight="1" x14ac:dyDescent="0.3">
      <c r="A4" s="99"/>
      <c r="B4" s="98"/>
      <c r="C4" s="98"/>
      <c r="D4" s="98"/>
      <c r="E4" s="98"/>
      <c r="F4" s="98"/>
      <c r="G4" s="98"/>
      <c r="H4" s="98"/>
      <c r="I4" s="98"/>
      <c r="J4" s="97"/>
      <c r="L4" s="4"/>
      <c r="M4" s="4"/>
      <c r="N4" s="4"/>
    </row>
    <row r="5" spans="1:14" x14ac:dyDescent="0.3">
      <c r="A5" s="42" t="str">
        <f>'Q1 Ministerial'!B2</f>
        <v>Cr Nic BROOKS</v>
      </c>
      <c r="B5" s="6">
        <f>'Q1 Ministerial'!E14</f>
        <v>0</v>
      </c>
      <c r="C5" s="6">
        <f>'Q1 Ministerial'!F14</f>
        <v>0</v>
      </c>
      <c r="D5" s="6">
        <f>'Q1 Ministerial'!G14</f>
        <v>0</v>
      </c>
      <c r="E5" s="6">
        <f>'Q1 Ministerial'!H14</f>
        <v>0</v>
      </c>
      <c r="F5" s="6">
        <f>'Q1 Ministerial'!I14</f>
        <v>0</v>
      </c>
      <c r="G5" s="6">
        <f>'Q1 Ministerial'!J14</f>
        <v>0</v>
      </c>
      <c r="H5" s="6">
        <f>'Q1 Ministerial'!K14</f>
        <v>9667.25</v>
      </c>
      <c r="I5" s="6">
        <f>'Q1 Ministerial'!L14</f>
        <v>0</v>
      </c>
      <c r="J5" s="44">
        <f>SUM(B5:I5)</f>
        <v>9667.25</v>
      </c>
      <c r="L5" s="3">
        <f>J5-'Q1 Ministerial'!M14</f>
        <v>0</v>
      </c>
      <c r="M5" s="3"/>
      <c r="N5" s="5"/>
    </row>
    <row r="6" spans="1:14" x14ac:dyDescent="0.3">
      <c r="A6" s="7" t="str">
        <f>'Q1 Ministerial'!B18</f>
        <v>Cr Blair COLWELL</v>
      </c>
      <c r="B6" s="6">
        <f>'Q1 Ministerial'!E32</f>
        <v>90.4</v>
      </c>
      <c r="C6" s="6">
        <f>'Q1 Ministerial'!F32</f>
        <v>0</v>
      </c>
      <c r="D6" s="6">
        <f>'Q1 Ministerial'!G32</f>
        <v>0</v>
      </c>
      <c r="E6" s="6">
        <f>'Q1 Ministerial'!H32</f>
        <v>0</v>
      </c>
      <c r="F6" s="6">
        <f>'Q1 Ministerial'!I32</f>
        <v>0</v>
      </c>
      <c r="G6" s="6">
        <f>'Q1 Ministerial'!J32</f>
        <v>0</v>
      </c>
      <c r="H6" s="6">
        <f>'Q1 Ministerial'!K32</f>
        <v>9667.25</v>
      </c>
      <c r="I6" s="6">
        <f>'Q1 Ministerial'!L32</f>
        <v>0</v>
      </c>
      <c r="J6" s="44">
        <f t="shared" ref="J6:J15" si="0">SUM(B6:I6)</f>
        <v>9757.65</v>
      </c>
      <c r="L6" s="3">
        <f>J6-'Q1 Ministerial'!M32</f>
        <v>0</v>
      </c>
      <c r="M6" s="3"/>
      <c r="N6" s="5"/>
    </row>
    <row r="7" spans="1:14" x14ac:dyDescent="0.3">
      <c r="A7" s="42" t="str">
        <f>'Q1 Ministerial'!B36</f>
        <v>Cr Lawrie COX</v>
      </c>
      <c r="B7" s="6">
        <f>'Q1 Ministerial'!E56</f>
        <v>1893.18</v>
      </c>
      <c r="C7" s="6">
        <f>'Q1 Ministerial'!F56</f>
        <v>0</v>
      </c>
      <c r="D7" s="6">
        <f>'Q1 Ministerial'!G56</f>
        <v>0</v>
      </c>
      <c r="E7" s="6">
        <f>'Q1 Ministerial'!H56</f>
        <v>0</v>
      </c>
      <c r="F7" s="6">
        <f>'Q1 Ministerial'!I56</f>
        <v>695</v>
      </c>
      <c r="G7" s="6">
        <f>'Q1 Ministerial'!J56</f>
        <v>0</v>
      </c>
      <c r="H7" s="6">
        <f>'Q1 Ministerial'!K56</f>
        <v>9667.25</v>
      </c>
      <c r="I7" s="6">
        <f>'Q1 Ministerial'!L56</f>
        <v>0</v>
      </c>
      <c r="J7" s="44">
        <f t="shared" si="0"/>
        <v>12255.43</v>
      </c>
      <c r="L7" s="3">
        <f>J7-'Q1 Ministerial'!M56</f>
        <v>0</v>
      </c>
      <c r="M7" s="3"/>
      <c r="N7" s="5"/>
    </row>
    <row r="8" spans="1:14" x14ac:dyDescent="0.3">
      <c r="A8" s="42" t="str">
        <f>'Q1 Ministerial'!B59</f>
        <v>Cr Deb GUNN</v>
      </c>
      <c r="B8" s="6">
        <f>'Q1 Ministerial'!E75</f>
        <v>139.85</v>
      </c>
      <c r="C8" s="6">
        <f>'Q1 Ministerial'!F75</f>
        <v>0</v>
      </c>
      <c r="D8" s="6">
        <f>'Q1 Ministerial'!G75</f>
        <v>0</v>
      </c>
      <c r="E8" s="6">
        <f>'Q1 Ministerial'!H75</f>
        <v>0</v>
      </c>
      <c r="F8" s="6">
        <f>'Q1 Ministerial'!I75</f>
        <v>0</v>
      </c>
      <c r="G8" s="6">
        <f>'Q1 Ministerial'!J75</f>
        <v>0</v>
      </c>
      <c r="H8" s="6">
        <f>'Q1 Ministerial'!K75</f>
        <v>9667.25</v>
      </c>
      <c r="I8" s="6">
        <f>'Q1 Ministerial'!L75</f>
        <v>0</v>
      </c>
      <c r="J8" s="44">
        <f t="shared" si="0"/>
        <v>9807.1</v>
      </c>
      <c r="L8" s="3">
        <f>J8-'Q1 Ministerial'!M75</f>
        <v>0</v>
      </c>
      <c r="M8" s="3"/>
      <c r="N8" s="5"/>
    </row>
    <row r="9" spans="1:14" x14ac:dyDescent="0.3">
      <c r="A9" s="7" t="str">
        <f>'Q1 Ministerial'!B78</f>
        <v>Cr Michael LABRADOR</v>
      </c>
      <c r="B9" s="6">
        <f>'Q1 Ministerial'!E88</f>
        <v>0</v>
      </c>
      <c r="C9" s="6">
        <f>'Q1 Ministerial'!F88</f>
        <v>0</v>
      </c>
      <c r="D9" s="6">
        <f>'Q1 Ministerial'!G88</f>
        <v>0</v>
      </c>
      <c r="E9" s="6">
        <f>'Q1 Ministerial'!H88</f>
        <v>0</v>
      </c>
      <c r="F9" s="6">
        <f>'Q1 Ministerial'!I88</f>
        <v>0</v>
      </c>
      <c r="G9" s="6">
        <f>'Q1 Ministerial'!J88</f>
        <v>0</v>
      </c>
      <c r="H9" s="6">
        <f>'Q1 Ministerial'!K88</f>
        <v>4831.9500000000007</v>
      </c>
      <c r="I9" s="6">
        <f>'Q1 Ministerial'!L88</f>
        <v>70.5</v>
      </c>
      <c r="J9" s="44">
        <f t="shared" si="0"/>
        <v>4902.4500000000007</v>
      </c>
      <c r="L9" s="3">
        <f>J9-'Q1 Ministerial'!M88</f>
        <v>0</v>
      </c>
      <c r="M9" s="3"/>
      <c r="N9" s="5"/>
    </row>
    <row r="10" spans="1:14" x14ac:dyDescent="0.3">
      <c r="A10" s="42" t="str">
        <f>'Q1 Ministerial'!B91</f>
        <v>Cr Jarrod LAPPIN</v>
      </c>
      <c r="B10" s="6">
        <f>'Q1 Ministerial'!E105</f>
        <v>0</v>
      </c>
      <c r="C10" s="6">
        <f>'Q1 Ministerial'!F105</f>
        <v>0</v>
      </c>
      <c r="D10" s="6">
        <f>'Q1 Ministerial'!G105</f>
        <v>0</v>
      </c>
      <c r="E10" s="6">
        <f>'Q1 Ministerial'!H105</f>
        <v>0</v>
      </c>
      <c r="F10" s="6">
        <f>'Q1 Ministerial'!I105</f>
        <v>5707.59</v>
      </c>
      <c r="G10" s="6">
        <f>'Q1 Ministerial'!J105</f>
        <v>0</v>
      </c>
      <c r="H10" s="6">
        <f>'Q1 Ministerial'!K105</f>
        <v>9667.25</v>
      </c>
      <c r="I10" s="6">
        <f>'Q1 Ministerial'!L105</f>
        <v>0</v>
      </c>
      <c r="J10" s="44">
        <f t="shared" si="0"/>
        <v>15374.84</v>
      </c>
      <c r="L10" s="3">
        <f>J10-'Q1 Ministerial'!M105</f>
        <v>0</v>
      </c>
      <c r="M10" s="3"/>
      <c r="N10" s="5"/>
    </row>
    <row r="11" spans="1:14" x14ac:dyDescent="0.3">
      <c r="A11" s="7" t="str">
        <f>'Q1 Ministerial'!B108</f>
        <v>Cr David LENBERG</v>
      </c>
      <c r="B11" s="6">
        <f>'Q1 Ministerial'!E118</f>
        <v>0</v>
      </c>
      <c r="C11" s="6">
        <f>'Q1 Ministerial'!F118</f>
        <v>0</v>
      </c>
      <c r="D11" s="6">
        <f>'Q1 Ministerial'!G118</f>
        <v>0</v>
      </c>
      <c r="E11" s="6">
        <f>'Q1 Ministerial'!H118</f>
        <v>0</v>
      </c>
      <c r="F11" s="6">
        <f>'Q1 Ministerial'!I118</f>
        <v>0</v>
      </c>
      <c r="G11" s="6">
        <f>'Q1 Ministerial'!J118</f>
        <v>0</v>
      </c>
      <c r="H11" s="6">
        <f>'Q1 Ministerial'!K118</f>
        <v>9667.25</v>
      </c>
      <c r="I11" s="6">
        <f>'Q1 Ministerial'!L118</f>
        <v>0</v>
      </c>
      <c r="J11" s="44">
        <f t="shared" si="0"/>
        <v>9667.25</v>
      </c>
      <c r="L11" s="3">
        <f>J11-'Q1 Ministerial'!M118</f>
        <v>0</v>
      </c>
      <c r="M11" s="3"/>
      <c r="N11" s="5"/>
    </row>
    <row r="12" spans="1:14" x14ac:dyDescent="0.3">
      <c r="A12" s="42" t="str">
        <f>'Q1 Ministerial'!B121</f>
        <v>Cr Aidan MCLINDON</v>
      </c>
      <c r="B12" s="6">
        <f>'Q1 Ministerial'!E133</f>
        <v>0</v>
      </c>
      <c r="C12" s="6">
        <f>'Q1 Ministerial'!F133</f>
        <v>0</v>
      </c>
      <c r="D12" s="6">
        <f>'Q1 Ministerial'!G133</f>
        <v>0</v>
      </c>
      <c r="E12" s="6">
        <f>'Q1 Ministerial'!H133</f>
        <v>0</v>
      </c>
      <c r="F12" s="6">
        <f>'Q1 Ministerial'!I133</f>
        <v>0</v>
      </c>
      <c r="G12" s="6">
        <f>'Q1 Ministerial'!J133</f>
        <v>0</v>
      </c>
      <c r="H12" s="6">
        <f>'Q1 Ministerial'!K133</f>
        <v>0</v>
      </c>
      <c r="I12" s="6">
        <f>'Q1 Ministerial'!L133</f>
        <v>0</v>
      </c>
      <c r="J12" s="44">
        <f t="shared" si="0"/>
        <v>0</v>
      </c>
      <c r="L12" s="3">
        <f>J12-'Q1 Ministerial'!M133</f>
        <v>0</v>
      </c>
      <c r="M12" s="3"/>
      <c r="N12" s="5"/>
    </row>
    <row r="13" spans="1:14" x14ac:dyDescent="0.3">
      <c r="A13" s="7" t="str">
        <f>'Q1 Ministerial'!B136</f>
        <v>Cr Christine STOW</v>
      </c>
      <c r="B13" s="6">
        <f>'Q1 Ministerial'!E148</f>
        <v>0</v>
      </c>
      <c r="C13" s="6">
        <f>'Q1 Ministerial'!F148</f>
        <v>0</v>
      </c>
      <c r="D13" s="6">
        <f>'Q1 Ministerial'!G148</f>
        <v>0</v>
      </c>
      <c r="E13" s="6">
        <f>'Q1 Ministerial'!H148</f>
        <v>0</v>
      </c>
      <c r="F13" s="6">
        <f>'Q1 Ministerial'!I148</f>
        <v>0</v>
      </c>
      <c r="G13" s="6">
        <f>'Q1 Ministerial'!J148</f>
        <v>0</v>
      </c>
      <c r="H13" s="6">
        <f>'Q1 Ministerial'!K148</f>
        <v>9667.25</v>
      </c>
      <c r="I13" s="6">
        <f>'Q1 Ministerial'!L148</f>
        <v>0</v>
      </c>
      <c r="J13" s="44">
        <f t="shared" si="0"/>
        <v>9667.25</v>
      </c>
      <c r="L13" s="3">
        <f>J13-'Q1 Ministerial'!M148</f>
        <v>0</v>
      </c>
      <c r="M13" s="3"/>
      <c r="N13" s="5"/>
    </row>
    <row r="14" spans="1:14" x14ac:dyDescent="0.3">
      <c r="A14" s="42" t="str">
        <f>'Q1 Ministerial'!B151</f>
        <v>Cr Martin TAYLOR</v>
      </c>
      <c r="B14" s="6">
        <f>'Q1 Ministerial'!E181</f>
        <v>3733.75</v>
      </c>
      <c r="C14" s="6">
        <f>'Q1 Ministerial'!F181</f>
        <v>0</v>
      </c>
      <c r="D14" s="6">
        <f>'Q1 Ministerial'!G181</f>
        <v>0</v>
      </c>
      <c r="E14" s="6">
        <f>'Q1 Ministerial'!H181</f>
        <v>0</v>
      </c>
      <c r="F14" s="6">
        <f>'Q1 Ministerial'!I181</f>
        <v>328.18</v>
      </c>
      <c r="G14" s="6">
        <f>'Q1 Ministerial'!J181</f>
        <v>0</v>
      </c>
      <c r="H14" s="6">
        <f>'Q1 Ministerial'!K181</f>
        <v>32842.960000000006</v>
      </c>
      <c r="I14" s="6">
        <f>'Q1 Ministerial'!L181</f>
        <v>184.78</v>
      </c>
      <c r="J14" s="44">
        <f t="shared" si="0"/>
        <v>37089.670000000006</v>
      </c>
      <c r="L14" s="3">
        <f>J14-'Q1 Ministerial'!M181</f>
        <v>0</v>
      </c>
      <c r="M14" s="3"/>
      <c r="N14" s="5"/>
    </row>
    <row r="15" spans="1:14" ht="14.5" thickBot="1" x14ac:dyDescent="0.35">
      <c r="A15" s="7" t="str">
        <f>'Q1 Ministerial'!B184</f>
        <v>Cr Daniela ZINNI</v>
      </c>
      <c r="B15" s="6">
        <f>'Q1 Ministerial'!E202</f>
        <v>36.17</v>
      </c>
      <c r="C15" s="6">
        <f>'Q1 Ministerial'!F202</f>
        <v>142.56</v>
      </c>
      <c r="D15" s="6">
        <f>'Q1 Ministerial'!G202</f>
        <v>0</v>
      </c>
      <c r="E15" s="6">
        <f>'Q1 Ministerial'!H202</f>
        <v>0</v>
      </c>
      <c r="F15" s="6">
        <f>'Q1 Ministerial'!I202</f>
        <v>0</v>
      </c>
      <c r="G15" s="6">
        <f>'Q1 Ministerial'!J202</f>
        <v>0</v>
      </c>
      <c r="H15" s="6">
        <f>'Q1 Ministerial'!K202</f>
        <v>16421.150000000001</v>
      </c>
      <c r="I15" s="6">
        <f>'Q1 Ministerial'!L202</f>
        <v>0</v>
      </c>
      <c r="J15" s="44">
        <f t="shared" si="0"/>
        <v>16599.88</v>
      </c>
      <c r="L15" s="3">
        <f>J15-'Q1 Ministerial'!M202</f>
        <v>0</v>
      </c>
      <c r="M15" s="3"/>
      <c r="N15" s="5"/>
    </row>
    <row r="16" spans="1:14" x14ac:dyDescent="0.3">
      <c r="A16" s="46" t="s">
        <v>27</v>
      </c>
      <c r="B16" s="43">
        <f>SUM(B5:B15)</f>
        <v>5893.35</v>
      </c>
      <c r="C16" s="43">
        <f t="shared" ref="C16:J16" si="1">SUM(C5:C15)</f>
        <v>142.56</v>
      </c>
      <c r="D16" s="43">
        <f t="shared" si="1"/>
        <v>0</v>
      </c>
      <c r="E16" s="43">
        <f t="shared" si="1"/>
        <v>0</v>
      </c>
      <c r="F16" s="43">
        <f t="shared" si="1"/>
        <v>6730.77</v>
      </c>
      <c r="G16" s="43">
        <f t="shared" si="1"/>
        <v>0</v>
      </c>
      <c r="H16" s="43">
        <f t="shared" si="1"/>
        <v>121766.81</v>
      </c>
      <c r="I16" s="43">
        <f t="shared" si="1"/>
        <v>255.28</v>
      </c>
      <c r="J16" s="43">
        <f t="shared" si="1"/>
        <v>134788.77000000002</v>
      </c>
      <c r="L16" s="3">
        <f>J16-SUM('Q1 Ministerial'!M202+'Q1 Ministerial'!M181+'Q1 Ministerial'!M148+'Q1 Ministerial'!M133+'Q1 Ministerial'!M118+'Q1 Ministerial'!M105+'Q1 Ministerial'!M88+'Q1 Ministerial'!M75+'Q1 Ministerial'!M56+'Q1 Ministerial'!M32+'Q1 Ministerial'!M14)</f>
        <v>0</v>
      </c>
      <c r="M16" s="3"/>
      <c r="N16" s="5"/>
    </row>
    <row r="18" spans="1:10" ht="18" x14ac:dyDescent="0.4">
      <c r="A18" s="2"/>
      <c r="B18" s="1"/>
      <c r="C18" s="1"/>
      <c r="D18" s="1"/>
      <c r="E18" s="1"/>
      <c r="F18" s="1"/>
      <c r="G18" s="1"/>
      <c r="H18" s="1"/>
      <c r="I18" s="1"/>
      <c r="J18" s="1"/>
    </row>
  </sheetData>
  <dataConsolidate/>
  <mergeCells count="10">
    <mergeCell ref="J2:J4"/>
    <mergeCell ref="B2:B4"/>
    <mergeCell ref="I2:I4"/>
    <mergeCell ref="A2:A4"/>
    <mergeCell ref="C2:C4"/>
    <mergeCell ref="D2:D4"/>
    <mergeCell ref="E2:E4"/>
    <mergeCell ref="F2:F4"/>
    <mergeCell ref="G2:G4"/>
    <mergeCell ref="H2:H4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ab500d-7bfe-40cf-9816-28aa26f562a5">
      <Value>16</Value>
    </TaxCatchAll>
    <i0f84bba906045b4af568ee102a52dcb xmlns="97f353fe-249d-4a2c-9136-539b75f4ce8e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Councillors</TermName>
          <TermId xmlns="http://schemas.microsoft.com/office/infopath/2007/PartnerControls">6b18237d-bdf3-47ee-b813-fe3ded3c6bb3</TermId>
        </TermInfo>
      </Terms>
    </i0f84bba906045b4af568ee102a52dcb>
    <lcf76f155ced4ddcb4097134ff3c332f xmlns="528d3959-8cf7-4d90-9730-3dd78377b8a6">
      <Terms xmlns="http://schemas.microsoft.com/office/infopath/2007/PartnerControls"/>
    </lcf76f155ced4ddcb4097134ff3c332f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3B996C38C3D44F91B1B20FAFAE9514" ma:contentTypeVersion="14" ma:contentTypeDescription="Create a new document." ma:contentTypeScope="" ma:versionID="1a7cad5f3843ad975e6246d95cf4459e">
  <xsd:schema xmlns:xsd="http://www.w3.org/2001/XMLSchema" xmlns:xs="http://www.w3.org/2001/XMLSchema" xmlns:p="http://schemas.microsoft.com/office/2006/metadata/properties" xmlns:ns2="97f353fe-249d-4a2c-9136-539b75f4ce8e" xmlns:ns3="b5ab500d-7bfe-40cf-9816-28aa26f562a5" xmlns:ns4="528d3959-8cf7-4d90-9730-3dd78377b8a6" targetNamespace="http://schemas.microsoft.com/office/2006/metadata/properties" ma:root="true" ma:fieldsID="9d5e95997b0518205e01e6c3a0734923" ns2:_="" ns3:_="" ns4:_="">
    <xsd:import namespace="97f353fe-249d-4a2c-9136-539b75f4ce8e"/>
    <xsd:import namespace="b5ab500d-7bfe-40cf-9816-28aa26f562a5"/>
    <xsd:import namespace="528d3959-8cf7-4d90-9730-3dd78377b8a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i0f84bba906045b4af568ee102a52dcb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353fe-249d-4a2c-9136-539b75f4ce8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12" nillable="true" ma:taxonomy="true" ma:internalName="i0f84bba906045b4af568ee102a52dcb" ma:taxonomyFieldName="RevIMBCS" ma:displayName="BCS" ma:indexed="true" ma:default="16;#Councillors|6b18237d-bdf3-47ee-b813-fe3ded3c6bb3" ma:fieldId="{20f84bba-9060-45b4-af56-8ee102a52dcb}" ma:sspId="df0da9af-39e6-461a-ae38-00e505ac4b4c" ma:termSetId="71c3a959-f331-42aa-af14-25d5e89fe4ec" ma:anchorId="1eb3d6d2-5120-48f0-ad36-d5fcc5e97a31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ab500d-7bfe-40cf-9816-28aa26f562a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0de934d-4838-4474-bfe5-91926b4c62be}" ma:internalName="TaxCatchAll" ma:showField="CatchAllData" ma:web="97f353fe-249d-4a2c-9136-539b75f4ce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d3959-8cf7-4d90-9730-3dd78377b8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f0da9af-39e6-461a-ae38-00e505ac4b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DEC87D-A025-47BE-925B-DE0821706E11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528d3959-8cf7-4d90-9730-3dd78377b8a6"/>
    <ds:schemaRef ds:uri="97f353fe-249d-4a2c-9136-539b75f4ce8e"/>
    <ds:schemaRef ds:uri="http://purl.org/dc/terms/"/>
    <ds:schemaRef ds:uri="b5ab500d-7bfe-40cf-9816-28aa26f562a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964ACC3-5407-4648-AF01-1EE3E0B6DCA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A8FAE50-852B-414B-9000-AECD449266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f353fe-249d-4a2c-9136-539b75f4ce8e"/>
    <ds:schemaRef ds:uri="b5ab500d-7bfe-40cf-9816-28aa26f562a5"/>
    <ds:schemaRef ds:uri="528d3959-8cf7-4d90-9730-3dd78377b8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38E62F2-A523-4E49-8E1C-7F45ABE9AD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Q1 Ministerial</vt:lpstr>
      <vt:lpstr>Q1 Summary</vt:lpstr>
      <vt:lpstr>'Q1 Ministerial'!Print_Area</vt:lpstr>
    </vt:vector>
  </TitlesOfParts>
  <Manager/>
  <Company>City of Whittlesea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Year 2024-2025 - Expenses (1)</dc:title>
  <dc:subject/>
  <dc:creator>Narelle Williamson</dc:creator>
  <cp:keywords/>
  <dc:description/>
  <cp:lastModifiedBy>Ash Chadha</cp:lastModifiedBy>
  <cp:revision/>
  <dcterms:created xsi:type="dcterms:W3CDTF">2015-11-30T03:58:47Z</dcterms:created>
  <dcterms:modified xsi:type="dcterms:W3CDTF">2025-10-13T00:20:43Z</dcterms:modified>
  <cp:category/>
  <cp:contentStatus>Draft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0x010100973B996C38C3D44F91B1B20FAFAE9514</vt:lpwstr>
  </property>
  <property fmtid="{D5CDD505-2E9C-101B-9397-08002B2CF9AE}" pid="3" name="_dlc_DocIdItemGuid">
    <vt:lpwstr>e2941223-1aac-4ac2-8439-9400d6338e4f</vt:lpwstr>
  </property>
  <property fmtid="{D5CDD505-2E9C-101B-9397-08002B2CF9AE}" pid="4" name="FinancialYear">
    <vt:lpwstr>40;#2024/2025|cf4ff1ff-8f75-407b-b22d-74c3854e22af</vt:lpwstr>
  </property>
  <property fmtid="{D5CDD505-2E9C-101B-9397-08002B2CF9AE}" pid="5" name="SharedWithUsers">
    <vt:lpwstr>37;#Madeleine Knowles</vt:lpwstr>
  </property>
  <property fmtid="{D5CDD505-2E9C-101B-9397-08002B2CF9AE}" pid="6" name="pbb304b597584f4b9589c1502e2f20be">
    <vt:lpwstr>[N/A]|b90bd39c-5372-4e4a-9e91-65a1c40ee01b</vt:lpwstr>
  </property>
  <property fmtid="{D5CDD505-2E9C-101B-9397-08002B2CF9AE}" pid="7" name="CorporateKeywords">
    <vt:lpwstr/>
  </property>
  <property fmtid="{D5CDD505-2E9C-101B-9397-08002B2CF9AE}" pid="8" name="CouncillorMMD">
    <vt:lpwstr/>
  </property>
  <property fmtid="{D5CDD505-2E9C-101B-9397-08002B2CF9AE}" pid="9" name="g8686745f9f549b5bb5c07054879301f">
    <vt:lpwstr/>
  </property>
  <property fmtid="{D5CDD505-2E9C-101B-9397-08002B2CF9AE}" pid="10" name="DepartmentMMD">
    <vt:lpwstr>5;#[N/A]|b90bd39c-5372-4e4a-9e91-65a1c40ee01b</vt:lpwstr>
  </property>
  <property fmtid="{D5CDD505-2E9C-101B-9397-08002B2CF9AE}" pid="11" name="RevIMBCS">
    <vt:lpwstr>16;#Councillors|6b18237d-bdf3-47ee-b813-fe3ded3c6bb3</vt:lpwstr>
  </property>
  <property fmtid="{D5CDD505-2E9C-101B-9397-08002B2CF9AE}" pid="12" name="MediaServiceImageTags">
    <vt:lpwstr/>
  </property>
  <property fmtid="{D5CDD505-2E9C-101B-9397-08002B2CF9AE}" pid="13" name="Jet Reports Function Literals">
    <vt:lpwstr>,	;	,	{	}	[@[{0}]]	1033	3081</vt:lpwstr>
  </property>
</Properties>
</file>